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600" activeTab="4"/>
  </bookViews>
  <sheets>
    <sheet name="ФОРМА 1 (таб. 1)" sheetId="1" r:id="rId1"/>
    <sheet name="ФОРМА 1 (таб. 2)" sheetId="4" r:id="rId2"/>
    <sheet name="Форма 1 (таб. 3)" sheetId="5" r:id="rId3"/>
    <sheet name="ФОРМА 2" sheetId="6" r:id="rId4"/>
    <sheet name="ФОРМА 3" sheetId="7" r:id="rId5"/>
  </sheets>
  <externalReferences>
    <externalReference r:id="rId6"/>
  </externalReferences>
  <definedNames>
    <definedName name="_xlnm.Print_Titles" localSheetId="0">'ФОРМА 1 (таб. 1)'!$5:$7</definedName>
    <definedName name="_xlnm.Print_Titles" localSheetId="1">'ФОРМА 1 (таб. 2)'!$6:$8</definedName>
    <definedName name="_xlnm.Print_Titles" localSheetId="2">'Форма 1 (таб. 3)'!$5:$7</definedName>
    <definedName name="_xlnm.Print_Titles" localSheetId="3">'ФОРМА 2'!$5:$7</definedName>
    <definedName name="_xlnm.Print_Titles" localSheetId="4">'ФОРМА 3'!$4:$6</definedName>
    <definedName name="_xlnm.Print_Area" localSheetId="0">'ФОРМА 1 (таб. 1)'!$A$1:$O$257</definedName>
  </definedNames>
  <calcPr calcId="162913"/>
</workbook>
</file>

<file path=xl/calcChain.xml><?xml version="1.0" encoding="utf-8"?>
<calcChain xmlns="http://schemas.openxmlformats.org/spreadsheetml/2006/main">
  <c r="G193" i="7" l="1"/>
  <c r="F193" i="7" s="1"/>
  <c r="G192" i="7"/>
  <c r="F192" i="7"/>
  <c r="G191" i="7"/>
  <c r="F191" i="7" s="1"/>
  <c r="F190" i="7"/>
  <c r="F189" i="7"/>
  <c r="H141" i="7"/>
  <c r="I139" i="7"/>
  <c r="H138" i="7"/>
  <c r="H137" i="7"/>
  <c r="H136" i="7"/>
  <c r="H135" i="7"/>
  <c r="H134" i="7"/>
  <c r="G98" i="7"/>
  <c r="F98" i="7" s="1"/>
  <c r="G96" i="7"/>
  <c r="G750" i="6" l="1"/>
  <c r="F750" i="6" s="1"/>
  <c r="H561" i="6"/>
  <c r="F561" i="6"/>
  <c r="E561" i="6"/>
  <c r="A411" i="6"/>
  <c r="A410" i="6"/>
  <c r="H343" i="6"/>
  <c r="F333" i="6"/>
  <c r="E333" i="6"/>
  <c r="F332" i="6"/>
  <c r="F330" i="6"/>
  <c r="E330" i="6" s="1"/>
  <c r="F329" i="6"/>
  <c r="E329" i="6" s="1"/>
  <c r="F323" i="6"/>
  <c r="E323" i="6"/>
  <c r="G239" i="1" l="1"/>
  <c r="F239" i="1"/>
  <c r="G238" i="1"/>
  <c r="F238" i="1"/>
  <c r="G230" i="1"/>
  <c r="F230" i="1"/>
  <c r="F194" i="1"/>
  <c r="G194" i="1"/>
  <c r="G185" i="1"/>
  <c r="F185" i="1"/>
  <c r="G184" i="1"/>
  <c r="F184" i="1"/>
  <c r="G183" i="1"/>
  <c r="F183" i="1"/>
  <c r="G182" i="1"/>
  <c r="F182" i="1"/>
  <c r="G175" i="1"/>
  <c r="F175" i="1"/>
  <c r="G173" i="1"/>
  <c r="F173" i="1"/>
  <c r="G171" i="1"/>
  <c r="F171" i="1"/>
  <c r="G158" i="1"/>
  <c r="F158" i="1"/>
  <c r="G147" i="1"/>
  <c r="F147" i="1"/>
  <c r="G144" i="1"/>
  <c r="F144" i="1"/>
  <c r="G145" i="1"/>
  <c r="F145" i="1"/>
  <c r="G142" i="1"/>
  <c r="F142" i="1"/>
  <c r="G141" i="1"/>
  <c r="F141" i="1"/>
  <c r="G140" i="1"/>
  <c r="F140" i="1"/>
  <c r="G139" i="1"/>
  <c r="F139" i="1"/>
  <c r="G129" i="1"/>
  <c r="F129" i="1"/>
  <c r="G128" i="1"/>
  <c r="F128" i="1"/>
  <c r="G127" i="1"/>
  <c r="F127" i="1"/>
  <c r="G126" i="1"/>
  <c r="F126" i="1"/>
  <c r="G93" i="1"/>
  <c r="F93" i="1"/>
  <c r="G92" i="1"/>
  <c r="F92" i="1"/>
  <c r="G88" i="1"/>
  <c r="F88" i="1"/>
  <c r="G48" i="1" l="1"/>
  <c r="F48" i="1"/>
  <c r="G46" i="1"/>
  <c r="F46" i="1"/>
  <c r="G45" i="1"/>
  <c r="F45" i="1"/>
  <c r="G37" i="1"/>
  <c r="F37" i="1"/>
  <c r="G35" i="1"/>
  <c r="F35" i="1"/>
  <c r="G145" i="5" l="1"/>
  <c r="G142" i="5"/>
  <c r="F71" i="4"/>
  <c r="E71" i="4" s="1"/>
  <c r="F26" i="4"/>
  <c r="F25" i="4"/>
  <c r="F24" i="4"/>
  <c r="F23" i="4"/>
  <c r="F22" i="4"/>
  <c r="F21" i="4"/>
  <c r="F20" i="4"/>
  <c r="F19" i="4"/>
  <c r="F18" i="4"/>
  <c r="F211" i="1" l="1"/>
  <c r="E220" i="1" l="1"/>
  <c r="E219" i="1"/>
  <c r="E218" i="1"/>
  <c r="E217" i="1"/>
  <c r="E215" i="1"/>
  <c r="E213" i="1"/>
  <c r="E212" i="1"/>
  <c r="E211" i="1"/>
  <c r="F115" i="1" l="1"/>
</calcChain>
</file>

<file path=xl/sharedStrings.xml><?xml version="1.0" encoding="utf-8"?>
<sst xmlns="http://schemas.openxmlformats.org/spreadsheetml/2006/main" count="15088" uniqueCount="2869">
  <si>
    <t xml:space="preserve">Форма 1 </t>
  </si>
  <si>
    <t>Назва проекту (програми)</t>
  </si>
  <si>
    <t xml:space="preserve">Пріоритет РСР та ПЗ/загальна та конкретні цілі проекту </t>
  </si>
  <si>
    <t xml:space="preserve">Сфера </t>
  </si>
  <si>
    <t>Термін реалізації проекту (програми) (дата початку та завершення)</t>
  </si>
  <si>
    <t>Вартість проекту (програми) тис.грн.</t>
  </si>
  <si>
    <t>Профінансовано  (тис.грн.)</t>
  </si>
  <si>
    <t xml:space="preserve">всього </t>
  </si>
  <si>
    <t>державний бюджет (ДФРР), інші бюджетні програми)</t>
  </si>
  <si>
    <t>кредитні ресурси</t>
  </si>
  <si>
    <t>кошти приватного партнера в рамках ДПП</t>
  </si>
  <si>
    <t>інші джерела</t>
  </si>
  <si>
    <t>Отримані результати/показники результативності реалізації проекту (програми)</t>
  </si>
  <si>
    <t>Проблемні питання та пропозиції щодо вирішення</t>
  </si>
  <si>
    <r>
      <t>Для проектів (програм),</t>
    </r>
    <r>
      <rPr>
        <b/>
        <u/>
        <sz val="11"/>
        <color theme="1"/>
        <rFont val="Times New Roman"/>
        <family val="1"/>
        <charset val="204"/>
      </rPr>
      <t xml:space="preserve"> реалізація яких завершена</t>
    </r>
    <r>
      <rPr>
        <sz val="11"/>
        <color theme="1"/>
        <rFont val="Times New Roman"/>
        <family val="1"/>
        <charset val="204"/>
      </rPr>
      <t xml:space="preserve"> у звітному періоді</t>
    </r>
  </si>
  <si>
    <r>
      <t>Для проектів (програм),</t>
    </r>
    <r>
      <rPr>
        <b/>
        <u/>
        <sz val="11"/>
        <color theme="1"/>
        <rFont val="Times New Roman"/>
        <family val="1"/>
        <charset val="204"/>
      </rPr>
      <t>які знаходяться на стадії реалізації</t>
    </r>
    <r>
      <rPr>
        <sz val="11"/>
        <color theme="1"/>
        <rFont val="Times New Roman"/>
        <family val="1"/>
        <charset val="204"/>
      </rPr>
      <t xml:space="preserve"> у звітному періоді</t>
    </r>
  </si>
  <si>
    <r>
      <t>Для проектів (програм),</t>
    </r>
    <r>
      <rPr>
        <b/>
        <u/>
        <sz val="11"/>
        <color theme="1"/>
        <rFont val="Times New Roman"/>
        <family val="1"/>
        <charset val="204"/>
      </rPr>
      <t>які знаходяться на стадії підготовки</t>
    </r>
    <r>
      <rPr>
        <sz val="11"/>
        <color theme="1"/>
        <rFont val="Times New Roman"/>
        <family val="1"/>
        <charset val="204"/>
      </rPr>
      <t xml:space="preserve"> у звітному періоді</t>
    </r>
  </si>
  <si>
    <t>Стан розробки або затвердження проектної документації (для проектів будівництва)</t>
  </si>
  <si>
    <t>Очікувана  оціночна вартість проекту (програми) тис.грн.</t>
  </si>
  <si>
    <t>всього</t>
  </si>
  <si>
    <t>Заплановано до фінансування (тис.грн.)</t>
  </si>
  <si>
    <t xml:space="preserve">Форма 2 </t>
  </si>
  <si>
    <t xml:space="preserve">Стан підготовки та реалізації програм і проектів регіонального розвитку, реалізація яких не передбачена регіональною стратегією розвитку (РСР) та планом заходів з її реалізації (ПЗ) </t>
  </si>
  <si>
    <r>
      <rPr>
        <i/>
        <sz val="11"/>
        <color theme="1"/>
        <rFont val="Times New Roman"/>
        <family val="1"/>
        <charset val="204"/>
      </rPr>
      <t>Для проектів (програм),</t>
    </r>
    <r>
      <rPr>
        <b/>
        <i/>
        <u/>
        <sz val="11"/>
        <color theme="1"/>
        <rFont val="Times New Roman"/>
        <family val="1"/>
        <charset val="204"/>
      </rPr>
      <t>які реалізовані/завершені</t>
    </r>
    <r>
      <rPr>
        <i/>
        <sz val="11"/>
        <color theme="1"/>
        <rFont val="Times New Roman"/>
        <family val="1"/>
        <charset val="204"/>
      </rPr>
      <t xml:space="preserve"> у звітному періоді</t>
    </r>
  </si>
  <si>
    <t>Заплановано/профінансовано у звітному періоді  (тис.грн.)</t>
  </si>
  <si>
    <t>Форма 3</t>
  </si>
  <si>
    <t>Перелік інвестиційних проектів регіонального розвитку, які мають найсуттєвіший вплив на соціально-економічний розвиток та сприяють підвищенню рівня конкурентоспроможності регіону
(до 5-ти проектів за кожним пріоритетним напрямом регіональної стратегії розвитку та плану)</t>
  </si>
  <si>
    <t>№ з/п</t>
  </si>
  <si>
    <t>Назва проекту</t>
  </si>
  <si>
    <t>Ціль/пріоритет РСР та ПЗ/загальна та конкретні цілі</t>
  </si>
  <si>
    <t>Сфера</t>
  </si>
  <si>
    <t>Вартість/
оціночна вартість проекту тис.грн</t>
  </si>
  <si>
    <t>Заплановано до фінансування/профінансовано узвітному періоді (тис.грн.)</t>
  </si>
  <si>
    <t xml:space="preserve">державний бюджет </t>
  </si>
  <si>
    <t>кошти приватного партнерства в рамках ДПП</t>
  </si>
  <si>
    <t>Інформація про стан реалізації проектів, включених до Плану зходів із реалізації у 2018-2020 роках Стратегії економічного та соціального розвитку Одеської області до 2020 року</t>
  </si>
  <si>
    <t>обласний бюджет</t>
  </si>
  <si>
    <t>місцеві бюджети</t>
  </si>
  <si>
    <t xml:space="preserve">місцеві бюджети </t>
  </si>
  <si>
    <t>Кілійська РДА</t>
  </si>
  <si>
    <t>2018-2019</t>
  </si>
  <si>
    <t>Потрібне фінансування для завершення проекту</t>
  </si>
  <si>
    <t>Культура</t>
  </si>
  <si>
    <t>-</t>
  </si>
  <si>
    <r>
      <rPr>
        <sz val="7.5"/>
        <color theme="1"/>
        <rFont val="Times New Roman"/>
        <family val="1"/>
        <charset val="204"/>
      </rPr>
      <t>Термін реалізації проекту (програми) (дата початку та завершення</t>
    </r>
    <r>
      <rPr>
        <sz val="8"/>
        <color theme="1"/>
        <rFont val="Times New Roman"/>
        <family val="1"/>
        <charset val="204"/>
      </rPr>
      <t>)</t>
    </r>
  </si>
  <si>
    <t>Поточний середній ремонт дороги загального користування місцевого значення Т-16-30 "Струмок-Шевченкове-Кілія", км 19+000-км 332+522 (окремими ділянками)</t>
  </si>
  <si>
    <t>А.1.1.3. Реконструкція та будівництво атомобільних доріг місцевого значення</t>
  </si>
  <si>
    <t>Транспортна інфраструктура</t>
  </si>
  <si>
    <t>2017-2018</t>
  </si>
  <si>
    <t>Проект завершений повністю в травні 2018. Позитивно впливає на транспортне сполучення між населеними пунктами. Створює сприятливі умови для безпечного руху транспорту.</t>
  </si>
  <si>
    <t>Капітальний ремонт Дмитрівської ЗОШ І-ІІІ ступенів Кілійської районної ради с. Дмитрівка вул. Шкільна 91-а</t>
  </si>
  <si>
    <t>Освіта</t>
  </si>
  <si>
    <t>ДФРР     -    5 688,0 тис.грн.</t>
  </si>
  <si>
    <t>Капітальний ремонт підвищює показники енергоефективності на 25%. Реалізація проекту впливає на формування якісних процесів в освітянській сфері.</t>
  </si>
  <si>
    <t>Капітальний ремонт Шевченківської загальноосвітньої  школи І-ІІІ ступенів №2, с.Шевченкове, вул. 8 Березня, 3</t>
  </si>
  <si>
    <t>ІІІ квартал 2019 року</t>
  </si>
  <si>
    <t>Проект розроблений та пройшов експертизу</t>
  </si>
  <si>
    <t>Підвищення якості освітянських послуг, покращення санітарно-гігієнічних норм</t>
  </si>
  <si>
    <t>Будівництво Дмитрівської амбулаторії  в с. Дмитрівка вул. Миру, 111 В</t>
  </si>
  <si>
    <t>В.2.1.1. Підвищення рівня забезпеченості медичними послугами (розвиток та удосконалення мережі закладів охорони здоров'я, особливо в сільській місцевості.</t>
  </si>
  <si>
    <t>Охорона здоров'я</t>
  </si>
  <si>
    <t>ІІ квартал 2019 року</t>
  </si>
  <si>
    <t>Забезпечення мешканців села якісними медичними послугами</t>
  </si>
  <si>
    <t>Будівництво  Лісківської амбулаторії в с. Ліски, провулок Шкільний, 4Б</t>
  </si>
  <si>
    <t>Капітальний ремонт головного корпусу Кілійської ЦРЛ та благоустрій території  по вул. Кубишкіна 19  в м. Кілія</t>
  </si>
  <si>
    <t xml:space="preserve">10 158,7 тис.грн. буде враховано при внесенні змін з обласного бюджету </t>
  </si>
  <si>
    <t>Поліпшення надання медичної допомоги населенню</t>
  </si>
  <si>
    <t>Капітальний ремонт будинку культури №1 в м. Кілія по вул. Миру 57</t>
  </si>
  <si>
    <t xml:space="preserve">  В.2.2.2.   Розбудова культурних центрів</t>
  </si>
  <si>
    <t xml:space="preserve">Покращення соціальних умов та культурного обслуговування населення </t>
  </si>
  <si>
    <t>Капітальний ремонт будинку культури №2 в м. Кілія по вуд  Маякі 120.</t>
  </si>
  <si>
    <t>700,1 тис.грн.   передбачено в бюджеті</t>
  </si>
  <si>
    <t>Будівництво стадіону на території м. Вилкове площою  1,059 кв.м (на території Вилківського НВК ЗОШ І-ІІІ ст. ліцей)</t>
  </si>
  <si>
    <t xml:space="preserve"> В.2.3.2. Створення умов щодо реконструкції  та збереження існуючих спортивних об'єктів.</t>
  </si>
  <si>
    <t>Фізична культура та спорт</t>
  </si>
  <si>
    <t>2019 рік</t>
  </si>
  <si>
    <t>Проект землеустрою щодо відведення земельної ділянки в процесі оформлення</t>
  </si>
  <si>
    <t xml:space="preserve">Розбудова спортивної інфраструктури, розвиток масової фізкультури та спорту </t>
  </si>
  <si>
    <t>Будівництво спортивного майданчика із штучним покриттям на території комунального закладу «Вилківська дитячо-юнацька спортивна школа» площою 0,0785 га.</t>
  </si>
  <si>
    <t>Технічне переоснащення існуючої хлораторної з заміною на електролізну на водопровідних очисних спорудах в м. Кілія.</t>
  </si>
  <si>
    <t xml:space="preserve"> С.1.1.2. Розвиток та модернізація централізовоної системи питного водопостачання.</t>
  </si>
  <si>
    <t>Екологія</t>
  </si>
  <si>
    <t>2019-2020 роки</t>
  </si>
  <si>
    <t>400,1 тис.грн.  передбачено в бюджеті</t>
  </si>
  <si>
    <t>ДФРР -             3 600,4 тис.грн.</t>
  </si>
  <si>
    <t>Дозволить відмовитись від використання небезпечного рідкого хлору в балонах, який впливає на екологічний стан.</t>
  </si>
  <si>
    <t>Будівництво питного водопроводу на сел. Омарбія в м. Кілія (довжина водопровідних мереж складає 7,1 км.)</t>
  </si>
  <si>
    <t xml:space="preserve">Забезпечення населення якісною питною водою </t>
  </si>
  <si>
    <t>Будівництво каналізаційних очисних споруд в м. Кілія</t>
  </si>
  <si>
    <t xml:space="preserve"> С.2.2.1. Модернізація системи водовідведення для створення умов екологічної безпеки життя населення.</t>
  </si>
  <si>
    <t>15 999,6 тис.грн. передбачено в бюджеті</t>
  </si>
  <si>
    <t>Забезпечення системою водовідведення для створення умов екологічної безпеки життя населення</t>
  </si>
  <si>
    <t>Будівництво водогону сирої води від НС-І підйому до очисних споруд міського водопроводу в м. Кілія (проектна потужність складає 8800 кв.м)</t>
  </si>
  <si>
    <t>1 451,8 тис.грн.   передбачено в бюджеті</t>
  </si>
  <si>
    <t xml:space="preserve">Реконструкція водопровідних очисних споруд м. Вилкове </t>
  </si>
  <si>
    <t xml:space="preserve"> 2019-2020 роки</t>
  </si>
  <si>
    <t>100,0 тис.грн.</t>
  </si>
  <si>
    <t>Покращення якості надання послуг з водовідведення</t>
  </si>
  <si>
    <t>ДФРР -                                 5 570,6 .</t>
  </si>
  <si>
    <t xml:space="preserve">ДФРР -             1 800,5 </t>
  </si>
  <si>
    <t xml:space="preserve">ДФРР -             6 300,3 </t>
  </si>
  <si>
    <t xml:space="preserve">ДФРР -             13 066,2 </t>
  </si>
  <si>
    <t xml:space="preserve">ДФРР - 28220,1 </t>
  </si>
  <si>
    <t>1.</t>
  </si>
  <si>
    <t>2.</t>
  </si>
  <si>
    <t xml:space="preserve">ДФРР -             3 600,4 </t>
  </si>
  <si>
    <t xml:space="preserve">ДФРР -                               138 596,7 </t>
  </si>
  <si>
    <t>В.2.2.1. Розбудова у сільській місцевості об`ктів культури</t>
  </si>
  <si>
    <t>Збереження національних культурних традицій</t>
  </si>
  <si>
    <t xml:space="preserve">ДФРР     -    5 688,0 </t>
  </si>
  <si>
    <t xml:space="preserve">Капітальний  ремонт
 Кілійського НВК «ЗОШ  І-ІІІ ступенів - 
гімназія» Кілійської  районної  ради Одеської області
</t>
  </si>
  <si>
    <t xml:space="preserve"> 4696,8 тис.грн (данний проект зареєстровано та розміщено на сайті ДФРР) </t>
  </si>
  <si>
    <t xml:space="preserve"> Реалізація проекту вплине на формування якісних процесів в освітянській сфері.</t>
  </si>
  <si>
    <t xml:space="preserve">В.1.1.2.
Реконструкція пристосованих приміщень та діючих закладів, повернення до мережі закладів, що використовуються не за призначенням
</t>
  </si>
  <si>
    <t>Реконструкція водопровідних очисних споруд в м. Вилкове Кілійського району Одеської області</t>
  </si>
  <si>
    <t>С. 1.1.2.  Розвиток та модернізація централізованої системи питного водопостачання</t>
  </si>
  <si>
    <t>2019-2020</t>
  </si>
  <si>
    <t>Забезпечення міста якісною питною водою</t>
  </si>
  <si>
    <t>Ізмаїльська РДА</t>
  </si>
  <si>
    <t>Капітальний ремонт вул. Миру в с. Багате</t>
  </si>
  <si>
    <t>А.1.1.3. Реконструкція та будівництво автомобільних доріг місцевого значення</t>
  </si>
  <si>
    <t>Покращання дорожньої інфрастуктури</t>
  </si>
  <si>
    <t>Поточний ремонт дороги в с. Ларжанка по вул Дружби з №1-№112</t>
  </si>
  <si>
    <t>Виповнили поточний ремонт дороги в с. Ларжанка по вул Дружби з №2-№24</t>
  </si>
  <si>
    <t>Капітальний ремонт дорожного покриття вул. Дружби в с. Нова Некрасівка</t>
  </si>
  <si>
    <t>Реконструкція даху частини будівлі Бросківської ЗОШ</t>
  </si>
  <si>
    <t>B.1.1.2.  Реконструкція пристосованих приміщень та діючих закладів, повернення до мережі закладів, що використовуються не за призначенням</t>
  </si>
  <si>
    <t>Покращення умов перебування дітей в закладах освіти</t>
  </si>
  <si>
    <t xml:space="preserve">Реконструкція даху частини будівлі Саф'янської ЗОШ </t>
  </si>
  <si>
    <t>Заміна вікон та дверей в Кирничанській ЗОШ</t>
  </si>
  <si>
    <t>Заміна вікон та дверей в Каланчацькій ЗОШ</t>
  </si>
  <si>
    <t>Поточний ремонт внутрішнього туалету Каланчацької ЗОШ</t>
  </si>
  <si>
    <t>Транспорта інфраструктура</t>
  </si>
  <si>
    <t xml:space="preserve">Капітальний ремонт даху ДНЗ "Журавлик" с.Кирнички </t>
  </si>
  <si>
    <t>B.1.1.1. Розвиток мережі дошкільних навчальних закладів різних типів та форм власності</t>
  </si>
  <si>
    <t>Покращення умов перебування дітей в дошкільних навчальних закладах</t>
  </si>
  <si>
    <t>з 2018 року по 2019 рік</t>
  </si>
  <si>
    <t>Ремонт відмостки навколо будівлі в ДНЗ "Колосок" с. Лощинівка</t>
  </si>
  <si>
    <t xml:space="preserve">B.2.1.1. Підвищення рівня забезпеченості медичними послугами (розвиток та удосконалення мережі закладів охорони здоров’я, особливо, у сільській місцевості </t>
  </si>
  <si>
    <t>Медицина</t>
  </si>
  <si>
    <t>грудень 2018р-квітень 2019р.</t>
  </si>
  <si>
    <t>2018-2020</t>
  </si>
  <si>
    <t>Приближення медичних послуг до населення, покращення якості медичного обслуговування</t>
  </si>
  <si>
    <t>Облаштування сільського спортивного стадіону в с.Стара Некрасівка по вул. Жовтнева 109 та будівництво критого спортивного комплексу</t>
  </si>
  <si>
    <t>В.2.3.2.  Створення умов щодо реконструкції та збереження існуючих спортивних об’єктів</t>
  </si>
  <si>
    <t>Залучення молоді до здорового образу життя та спорту, надання сприятливих умов при проведенні тринувальних та спортивних змагань</t>
  </si>
  <si>
    <t>Капітальний ремонт фойє та другого поверху Будинку культури по вул. Болградська 94а у с. Броска Ізмаїльського району Одеської області</t>
  </si>
  <si>
    <t>B.2.2.1.  Розбудова у сільській місцевості об’єктів культури</t>
  </si>
  <si>
    <t>Розвиток культури та збереження об’єктів культурної спадщини</t>
  </si>
  <si>
    <t>2017-2019</t>
  </si>
  <si>
    <t>У 2019 році планується виділити з місцевих бюджетів 615 тис.грн.</t>
  </si>
  <si>
    <t>C.1.2.3.  Поліпшення соціально-побутових умов в сільській місцевості шляхом підвищення рівня інженерного облаштування села</t>
  </si>
  <si>
    <t>Житлово-комунальна</t>
  </si>
  <si>
    <t>Підвищення рівня інженерного облаштування села</t>
  </si>
  <si>
    <t>Освітлення вулиць в с.Стара Некрасівка</t>
  </si>
  <si>
    <t>2017-2020</t>
  </si>
  <si>
    <t>Безпечне пересування населення у нічний час</t>
  </si>
  <si>
    <t>B.1.1.1.    Розвиток мережі дошкільних навчальних закладів різних типів та форм власності</t>
  </si>
  <si>
    <t>Капітальний ремонт вул. Магістральної в с. Багате</t>
  </si>
  <si>
    <t>розроблена</t>
  </si>
  <si>
    <t>1 499, 3</t>
  </si>
  <si>
    <t>Покращення дорожньої інфраструктури доріг комунальної власності</t>
  </si>
  <si>
    <t>Капітальний ремонт доріг в с. Ларжанка вул. 8 Березня.</t>
  </si>
  <si>
    <t xml:space="preserve"> Покращення дорожньої інфраструктури доріг комунальної власності</t>
  </si>
  <si>
    <t>Капітальний ремонт доріг в с. Ларжанка вул. Лиманська, вул. Степна.</t>
  </si>
  <si>
    <t>в роботі</t>
  </si>
  <si>
    <t>капітальний ремонт вул.Мира від № 106 до № 115 с.Кирнички</t>
  </si>
  <si>
    <t>розробка проектної документації</t>
  </si>
  <si>
    <t>капітальний ремонт вул.Мира від № 1 до траси М-15</t>
  </si>
  <si>
    <t>капітальний ремонт вул.Мира від № 85 до № 99 с.Кирнички</t>
  </si>
  <si>
    <t>Капітальний ремонт дороги по вул. Красива в с. Саф'яни</t>
  </si>
  <si>
    <t>Капітальний ремонт дороги по вул. Зелена в с. Саф'яни</t>
  </si>
  <si>
    <t>Капітальний ремонт дороги по вул. Івана Франка в с. Саф'яни</t>
  </si>
  <si>
    <t>в розробці</t>
  </si>
  <si>
    <t>Капітальний ремонт доріг загального користування Лощинівка-Каланчак,Каланчак-Кам'янка,Каланчак-Новокаланчак</t>
  </si>
  <si>
    <t>А.1.1.2.Покращання транспортно-експлуатаційного стану автомобільних доріг, доведення їх до параметрів І категорії</t>
  </si>
  <si>
    <t>Капітальний ремонт даху дитячого садка, с. Утконосівка</t>
  </si>
  <si>
    <t>вересень-листопад 2019р</t>
  </si>
  <si>
    <t>1495,0</t>
  </si>
  <si>
    <t>1480,0</t>
  </si>
  <si>
    <t>Капітальний ремонт фасада Каланчацької ЗОШ в с. Каланчак</t>
  </si>
  <si>
    <t>Капітальний ремонт  каналізації та системи водозабезпечення Каланчацької ЗОШ</t>
  </si>
  <si>
    <t>Капітальний ремонт даху Ларжанського НВК</t>
  </si>
  <si>
    <t>Реконструкція нежитлових приміщень в с. Ларжанка по вул. Українська,2 а під дитячий садок</t>
  </si>
  <si>
    <t>Капітальний ремонт дорожнього покриття вул. Дружби з буд. №90 до траси М-15, с.Кирнички</t>
  </si>
  <si>
    <t xml:space="preserve">Культура </t>
  </si>
  <si>
    <t>липень 2019р</t>
  </si>
  <si>
    <t>280,0</t>
  </si>
  <si>
    <t>жовтень-грудень 2019р</t>
  </si>
  <si>
    <t>913,0</t>
  </si>
  <si>
    <t>903,870</t>
  </si>
  <si>
    <t>9,130</t>
  </si>
  <si>
    <t>Будівництво кар'єру, огорожі, доріг з твердим покриття по периметру кар'єру в с. Багате</t>
  </si>
  <si>
    <t>C.2.2.2. Реалізація екологічних заходів щодо охорони навколишнього природного середовища</t>
  </si>
  <si>
    <t>Охорона навколишнього природного середовища</t>
  </si>
  <si>
    <t>Газифікація об'єктів комунальної власності: Ларжанський НВК, АЗПСМ, Ларжанська сільська рада, дитячий садок</t>
  </si>
  <si>
    <t>А.1.1.2. Покращання транспортно-експлуатаційного стану автомобільних доріг, доведення їх до параметрів І категорії</t>
  </si>
  <si>
    <t>Капітальний ремонт доріг в с. Ларжанка по вул. Садова,    вул. О. Матросова, вул. Бр. Тимофті</t>
  </si>
  <si>
    <t>Капитальний ремонт доріг місцевого значення вул. Гагаріна в                 с. Каланчак</t>
  </si>
  <si>
    <t>Капітальний ремонт нежитлових приміщень для лікарів АЗПСМ      с. Багате</t>
  </si>
  <si>
    <t>Капітальний ремонт даха сільського клубу                       с. Новокаланчак</t>
  </si>
  <si>
    <t>A.1.1.4. Створення умов для комфортного і безпечного руху пасажирів</t>
  </si>
  <si>
    <t>Поточний ремонт дорожного покриття вул. Тиха від № 46 до № 54, с. Матроска</t>
  </si>
  <si>
    <t>попередження виникнення надзвичайних ситуацій, своєчасне сповіщення людей та організована евакуація людей с приміщень у випадку виникнення пожежі</t>
  </si>
  <si>
    <t>жовтень-грудень 2018р.</t>
  </si>
  <si>
    <t>135,0</t>
  </si>
  <si>
    <t>Заміна вікон та дверей в ДНЗ "Журавлик" с.Кирнички</t>
  </si>
  <si>
    <t>Капітальний ремонт покрівлі Новопокровської ЗОШ (початкова школа)</t>
  </si>
  <si>
    <t>покращення умов перебування дітей в закладах освіти</t>
  </si>
  <si>
    <t>Поточний ремонт покрівлі, стелі Новопокровської ЗОШ (початкова школа)</t>
  </si>
  <si>
    <t>Реконструкція даху частини будівлі  Озернянської ЗОШ</t>
  </si>
  <si>
    <t>2018</t>
  </si>
  <si>
    <t>Заміна вікон і дверей у АОПСМ в с. Кам'янка</t>
  </si>
  <si>
    <t>Поточний ремонт дорожного покриття            вул. Кутузова від вул Ломоносова  до  № 30, с. Матроска</t>
  </si>
  <si>
    <t>Капітальний ремонт веранди дитячого садка "Бджілка"                с. Утконосівка</t>
  </si>
  <si>
    <t>Поточний ремонт електропроводки у Сафянській, Новонекрасівській, Утконосівській, Кирничанській, Суворовській, Озернянській ЗОШ</t>
  </si>
  <si>
    <t>Капітальний ремонт дороги по вул.Троїцька між вул.Тимошенко та вул.Преображенська у смт Суворове Ізмаїльського району Одеської області</t>
  </si>
  <si>
    <t>Поточний ремонт дорожного покриття вулиць села Матроска</t>
  </si>
  <si>
    <t>2016-2019рр</t>
  </si>
  <si>
    <t>4850,0</t>
  </si>
  <si>
    <t>3000,0</t>
  </si>
  <si>
    <t>Заміна частини вікон та дверей Каланчацької ЗОШ</t>
  </si>
  <si>
    <t>Капітальний ремонт даху Будинку культури с.Кирнички</t>
  </si>
  <si>
    <t>Капітальний ремонт кінозалу будинку культури по вул. Вешнева 59, с. Кислиці</t>
  </si>
  <si>
    <t>Реконструкція не житлового приміщення колишнього ФП (фельшерського пункту) під квартиру по вул.Абрикосова,2 в с.Дунайське Ізмаїльського району Одеської області</t>
  </si>
  <si>
    <t>Молодіжна та сімейна політика</t>
  </si>
  <si>
    <t>скорочення черги квартирного обліку</t>
  </si>
  <si>
    <t>Капітальний ремонт мережі вуличного освітлення по вул. Кутузова, вул. Степова  П.Фурдуя, Шевченка в с. Матроска</t>
  </si>
  <si>
    <t>Підвіний газопровід високого тиску (0,6 Мпа) для газопостачання сіл Ларжанка, Н.Некрасівка, Озерне, Н.Озерне, Ізмаїльського району Одеської області - будівництво</t>
  </si>
  <si>
    <t>А.1.1.2 .Покращання транспортно-експлуатаційного стану автомобільних доріг, доведення їх до параметрів І категорії</t>
  </si>
  <si>
    <t>В.2.4.7.    Надання всебічної підтримки сім’ям, посилення уваги суспільства до проблем багатодітних і малозабезпечених сімей, створення умов для їх всебічного розвитку</t>
  </si>
  <si>
    <t>Капітальний ремонт вул. Суворова в                       с. Багате</t>
  </si>
  <si>
    <t>Реконструкція частини нежитлових приміщень по вул. Леніна, 33/вул. Шкільна, 2б в        с. Утконосівка Ізмаїльського району</t>
  </si>
  <si>
    <t>жовтень 2019р</t>
  </si>
  <si>
    <t>Капітальний ремонт та реконструкція Введенської церкви 19-го століття, с. Нова Некрасівка</t>
  </si>
  <si>
    <t>A.3.1.4. Каталогізація та реставрація пам'яток історичної та культурної спадщини</t>
  </si>
  <si>
    <t xml:space="preserve">на стадії планування та виготовлення </t>
  </si>
  <si>
    <t>Реконструкція меморіалу загиблим воїнам та благоустрій прилеглої території, с. Нова Некрасівка</t>
  </si>
  <si>
    <t>Капітальний ремонт частки приміщень ДНЗ "Яблунька" в с.Стара Некрасівка Ізмаїльського району</t>
  </si>
  <si>
    <t>освіта</t>
  </si>
  <si>
    <t>В стадії проходження експертизи</t>
  </si>
  <si>
    <t>Утеплення приміщень дитячого садка в с. Нова Некрасівка</t>
  </si>
  <si>
    <t>Утеплення приміщень Новонекрасівської загальноосвітньої школи</t>
  </si>
  <si>
    <t>квітень 2019р</t>
  </si>
  <si>
    <t>160,0</t>
  </si>
  <si>
    <t>Амбулаторія загальної практики смейної медицини по вул.Миру 11/а в с.Комишівка Ізмаїльського району - будівництво та придбання санітарного автомобілю, медичного обладнання, відповідно до табелю оснащення</t>
  </si>
  <si>
    <t>Амбулаторія загальної практики смейної медицини по вул.Шкільна, 16 в с.Кирнички Ізмаїльського району - будівництво та придбання санітарного автомобілю, медичного обладнання, відповідно до табелю оснащення</t>
  </si>
  <si>
    <t>2020 рік</t>
  </si>
  <si>
    <t>Амбулаторія загальної практики смейної медицини по вул.Кутузова, 12а  в с.Муравлівка Ізмаїльського району - будівництво та придбання санітарного автомобілю, медичного обладнання, відповідно до табелю оснащення</t>
  </si>
  <si>
    <t>2021 рік</t>
  </si>
  <si>
    <t>Амбулаторія загальної практики смейної медицини по вул.Грама Сергія, 36А  в с.Н.Некрасівка Ізмаїльського району - будівництво та придбання санітарного автомобілю, медичного обладнання, відповідно до табелю оснащення</t>
  </si>
  <si>
    <t>2022 рік</t>
  </si>
  <si>
    <t>Капітальний ремонт нежитлових приміщень для лікаря АЗПСМ с. Матроска</t>
  </si>
  <si>
    <t>Капітальний ремонт будівлі сільського клубу, с.Нова Покровка</t>
  </si>
  <si>
    <t xml:space="preserve">на стадії планування </t>
  </si>
  <si>
    <t>Утеплення приміщень Будинку культури в с. Нова Некрасівка</t>
  </si>
  <si>
    <t>ні</t>
  </si>
  <si>
    <t>Поліпшення фізичного стану та здоров'я населення, залучення молоді до активного способу життя</t>
  </si>
  <si>
    <t>Будівництво спортивного майданчика  Ларжанського НВК</t>
  </si>
  <si>
    <t>Створення умов  до якісної освіти дітям</t>
  </si>
  <si>
    <t>оформлення правоустановчих документів</t>
  </si>
  <si>
    <t>Вуличне освітлення в вул. Шкільна, вул. О.Матросова, с.Ларжанка.</t>
  </si>
  <si>
    <t>Вуличне освітлення в вул. 8 Березня, вул. Лиманськ, с.Ларжанка.</t>
  </si>
  <si>
    <t>Встановлення жолобів і вимощення на будівлі Ларжанського НВК</t>
  </si>
  <si>
    <t>Капітальний  ремонт артезіанської свердловини в Ларжанськом НВК.</t>
  </si>
  <si>
    <t>Капітальний ремонт по розчистки протоки каналу "Громадський" для поліпшення водообміну озер Котлабух та Саф'яни   Ізмаїльського району</t>
  </si>
  <si>
    <t>охорона навколишнього природного середовища</t>
  </si>
  <si>
    <t>завершені</t>
  </si>
  <si>
    <t>Забеспечення покращення водообміну, заказника "Лунг" озер Катлабух та Саф'ян. Збереження рідкісної флори та фауни</t>
  </si>
  <si>
    <t>Покращення гідрологічної ситуації реконструкція балки на території с.Стара Некрасівка Ізмаїльського району Одеської області</t>
  </si>
  <si>
    <t>захист населення від стихій</t>
  </si>
  <si>
    <t>Зняття соціальної напруги, попередження псування житла</t>
  </si>
  <si>
    <t>Капітальний ремонт вул. Гагаріна в                                    с. Утконосівка</t>
  </si>
  <si>
    <t>Благоустрій стадіону в                      с. Ларжанка</t>
  </si>
  <si>
    <t>Благоустрій стадіону в                         с. Матроска</t>
  </si>
  <si>
    <t>Реконструкція частини нежитлових приміщень по вул. Леніна, 33/вул. Шкільна, 2б в с. Утконосівка Ізмаїльського району</t>
  </si>
  <si>
    <t>Охорона навколишнього природного середовища: зняття соціальної напруги, попередження псування житла</t>
  </si>
  <si>
    <t xml:space="preserve">B.2.1.1.  Підвищення рівня забезпеченості медичними послугами (розвиток та удосконалення мережі закладів охорони здоров’я, особливо, у сільській місцевості </t>
  </si>
  <si>
    <t>Арцизька РДА</t>
  </si>
  <si>
    <t>Капітальний ремонт ділянки дороги О160201 Арциз-Виноградівка-Спаське</t>
  </si>
  <si>
    <t>Капітальний ремонт ділянки дороги Т-16-27 КПП Серпневе-Тарутіне-Арциз-Сарата</t>
  </si>
  <si>
    <t>Капітальний ремонт ділянки дороги Т-16-08 Болград-Кубей-Арциз-Сарата</t>
  </si>
  <si>
    <t>Переобладнання існуючого приміщення МУПК (капітальний ремонт) м. Арциз</t>
  </si>
  <si>
    <t>В.1.1.1     Розвиток мережі дошкільних навчальних закладів різних типів та форм власності</t>
  </si>
  <si>
    <t xml:space="preserve">Транспортна інфраструктура </t>
  </si>
  <si>
    <t>Капітальний ремонт ділянки дороги О162422 Татарбунари-Камянське- Т-16-08</t>
  </si>
  <si>
    <t>Капітальний ремонт ділянки дороги С160203 Арциз-Нові Каплани - Василівка</t>
  </si>
  <si>
    <t>Капітальний ремонт ділянки дороги О160704 Городне – Нова Іванівка - Теплиця</t>
  </si>
  <si>
    <t xml:space="preserve">Капітальний ремонт ділянки дороги Т-16-45/Т-16-44 Виноградівка – Нова Іванівка  /М-15  </t>
  </si>
  <si>
    <t>Капітальний ремонт ділянки дороги С150213/ Т-16-08 Прямобалка /М-15</t>
  </si>
  <si>
    <t>Капітальний ремонт ділянки дороги О162318 Мирнопілля-Арциз</t>
  </si>
  <si>
    <t>Капітальний ремонт ділянки дороги С160212 Делень-Главані</t>
  </si>
  <si>
    <t>Капітальний ремонт ділянки дороги О162202/Т-16-45 Острівне -  М-15</t>
  </si>
  <si>
    <t>Капітальний ремонт ділянки дороги С160209 Роща/ Т-16-27</t>
  </si>
  <si>
    <t>Реконструкція електромереж (заміна мереж)   м. Арциз з переводом багатоквартирних будинків на електроопалення</t>
  </si>
  <si>
    <t xml:space="preserve">A.2.1.6. Модернізація мереж постачання енергоносіїв
</t>
  </si>
  <si>
    <t>В.2.3.1. Підтримка розбудови у сільській місцевості
об'єктів фізичної культури та забезпечення їх 
кваліфікованими кадрами</t>
  </si>
  <si>
    <t>Капітальний ремонт (заміна вікон та дверей) в Холмської ЗОШ Арцизького району</t>
  </si>
  <si>
    <t>Капітальний ремонт ДНЗ «Сонечко» Веселокут-ської с/р</t>
  </si>
  <si>
    <t>Капітальний ремонт ДНЗ «Сонечко» Мирнопіль-ської с/р</t>
  </si>
  <si>
    <t>Капітальний ремонт ДНЗ «Теремок» Теплицької с/р</t>
  </si>
  <si>
    <t>Капітальний ремонт внутрішніх туалетів  ЗОШ Веселокутська --с/р</t>
  </si>
  <si>
    <t>Капітальний ремонт спортзалу НВК ЗОШ  с. Вознесенка Перша</t>
  </si>
  <si>
    <t>Капітальний ремонт (утеплення зовнішніх стін) в Холмської ЗОШ Арцизького району</t>
  </si>
  <si>
    <t>Капітальний ремонт опалювальної системи в Холмської ЗОШ Арцизького району</t>
  </si>
  <si>
    <t>Капітальний ремонт (заміна вікон та дверей) в Прямобал-ківської ЗОШ Арцизького району</t>
  </si>
  <si>
    <t>Капітальний ремонт внутрішнього туалету ЗОШ  с. Главані Арцизького району</t>
  </si>
  <si>
    <t>Капітальний ремонт (заміна вікон та дверей) в Кам’янської ЗОШ Арцизького району</t>
  </si>
  <si>
    <t>Капітальний ремонт (заміна вікон та дверей) в Деленської ЗОШ Арцизького району</t>
  </si>
  <si>
    <t>Капітальний ремонт внутрішніх туалетів в Деленської ЗОШ Арцизького району</t>
  </si>
  <si>
    <t>Капітальний ремонт внутрішнього туалету в Виноградівської ЗОШ Арцизького району</t>
  </si>
  <si>
    <t>Капітальний ремонт санвузлів Плоцького НВК Арцизького району</t>
  </si>
  <si>
    <t>Капітальний ремонт спортивної зали Кам’янської ЗОШ Арцизького району</t>
  </si>
  <si>
    <t>Капітальний ремонт міні-стадіону Виноградівської ЗОШ Арцизького району</t>
  </si>
  <si>
    <t>Капітальний ремонт опалювальної системи ЗОШ  с. Главані Арцизького району</t>
  </si>
  <si>
    <t>Капітальний ремонт будівлі Задунаївської ЗОШ   Арцизького району</t>
  </si>
  <si>
    <t>Капітальний ремонт зовнішньої каналізації Новоіванівської ЗОШ   Арцизького району</t>
  </si>
  <si>
    <t>Капітальний ремонт (заміна вікон та дверей) Павлівської ЗОШ   Арцизького району</t>
  </si>
  <si>
    <t>Капітальний ремонт опалювальної системи Плоцького НВК Арцизького району</t>
  </si>
  <si>
    <t>Придбання опалювального котла для Плоцького НВК Арцизького району</t>
  </si>
  <si>
    <t>Капітальний ремонт внутрішнього туалету в Садовської ЗОШ Арцизького району</t>
  </si>
  <si>
    <t>Капітальний ремонт баскетбольного та волейболь-ного майданчиків Арцизької  ЗОШ  №5 Арцизького району</t>
  </si>
  <si>
    <t>Капітальний ремонт опаленя Вишняков-ського НВК Арцизького району</t>
  </si>
  <si>
    <t>Капітальний ремонт внутрішнього туалету в Главанської ЗОШ Арцизького району</t>
  </si>
  <si>
    <t>Капітальний ремонт покрівлі ДНЗ «Сонечко» Арцизького району</t>
  </si>
  <si>
    <t>Капітальний ремонт ( заміна вікон та дверей) ДНЗ «Васильок» Деленської сільської ради</t>
  </si>
  <si>
    <t>Комунальна власність</t>
  </si>
  <si>
    <t>Капітальний ремонт покрівлі ДНЗ «Сонечко» Новоіванів-ської с/р Арцизького району</t>
  </si>
  <si>
    <t>Капітальний ремонт опалення ДНЗ «Вішенька» Прямобалківської с/р Арцизького району</t>
  </si>
  <si>
    <t>Капітальний ремонт будівлі ДНЗ Камянської с/р Арцизького району</t>
  </si>
  <si>
    <t>Капітальний ремонт ФАПу с. Веселий Кут Арцизького району</t>
  </si>
  <si>
    <t>Охорона здоров’я</t>
  </si>
  <si>
    <t>Капітальний ремонт ФАПу с. Долинівка Арцизького району</t>
  </si>
  <si>
    <t>Придбання ультразвукової діагностичної установки для КУ «Арцизька ЦРЛ»</t>
  </si>
  <si>
    <t>Придбання санітарного автомобіля класу А для КУ «Арцизька ЦРЛ»</t>
  </si>
  <si>
    <t>Придбання відеолапароскопічного обладнання для КУ «Арцизька ЦРЛ»</t>
  </si>
  <si>
    <t>Придбання промислової пральної машини для КУ «Арцизька ЦРЛ»</t>
  </si>
  <si>
    <t>Придбання стерилізатора паравого СПТК-100 для КУ «Арцизька ЦРЛ»</t>
  </si>
  <si>
    <t>Придбання стола операційного для КУ «Арцизька ЦРЛ»</t>
  </si>
  <si>
    <t>Придбання лампи для операційної для КУ «Арцизька ЦРЛ»</t>
  </si>
  <si>
    <t>Заміна вікон будинку культури с.Теплиця Арцизького району</t>
  </si>
  <si>
    <t>Куль-тура</t>
  </si>
  <si>
    <t>Капітальний ремонт сільського будинку культури с. Острівне Арцизького району</t>
  </si>
  <si>
    <t>Закупка обладнання для будинку культури с. Пряма Балка Арцизького району</t>
  </si>
  <si>
    <t>ЖКГ</t>
  </si>
  <si>
    <t>Капітальний ремонт (заміна) водопровідної башти с.Садове Теплицької с/р</t>
  </si>
  <si>
    <t>Капітальний ремонт  водопровідних мереж с.Вознесенка Перша Вознесенської Першої  с/р</t>
  </si>
  <si>
    <t>Капітальний ремонт (заміна водонапірної башти) в с. Главані Арцизького району</t>
  </si>
  <si>
    <t>Капітальний ремонт (заміна водонапірної башти) с. Нова Іванівка Арцизького району</t>
  </si>
  <si>
    <t>Капітальний ремонт резервуару чистої води центрального водозабору м. Арциз</t>
  </si>
  <si>
    <t>Реконструкція каналізаційних споруд повної біологічної очистки с. Надеждівка Арцизького району</t>
  </si>
  <si>
    <t>B.2.1.5. Створення сучасних лікувальних комплексів
надання спеціалізованої медичної допомоги</t>
  </si>
  <si>
    <t xml:space="preserve">B.2.2.1. Розбудова у сільській місцевості об'єктів
культури
</t>
  </si>
  <si>
    <t>C.1.1.2 Розвиток та модернізація централізованої
системи питного водопостачання</t>
  </si>
  <si>
    <t>Реконструкція водогінних мереж нижньої частини м. Арциз Арцизька м/р</t>
  </si>
  <si>
    <t>Капітальний ремонт (заміна вікон та дверей) НВК ЗОШ №4   Арцизького району</t>
  </si>
  <si>
    <t>Капітальний ремонт (заміна вікон та дверей) Задунаївської ЗОШ   Арцизького району</t>
  </si>
  <si>
    <t>Капітальний ремонт внутрішніх туалетів Деленської ЗОШ   Арцизького району</t>
  </si>
  <si>
    <t>Капітальний ремонт Арт-галереї центральної бібліотеки м.Арциз</t>
  </si>
  <si>
    <t>Капітальний ремонт внутрішніх приміщень будинку культури с.Делень Арцизького району</t>
  </si>
  <si>
    <t>Капітальний ремонт будинку культури с.Веселий Кут Арцизького району</t>
  </si>
  <si>
    <t>Капітальний ремонт водопровідної мережі с.Теплиця Арцизького району</t>
  </si>
  <si>
    <t>ЖКХ</t>
  </si>
  <si>
    <t>Капітальний ремонт вуличного освітлення с. Вознесенка Перша Арцизького району</t>
  </si>
  <si>
    <t>Придбання міні трактору для Новоіванів-ської с/р Арцизького району</t>
  </si>
  <si>
    <t>Капітальний ремонт ДНЗ «Струмок» Новокаплан-ської с/р Арцизького району</t>
  </si>
  <si>
    <t>Придбання житла для окремих категорій населення</t>
  </si>
  <si>
    <t>Виготовлення ПКД на реконструкцію будівлі ЗОШ №5 в м. Арциз</t>
  </si>
  <si>
    <t>Соціальний захист</t>
  </si>
  <si>
    <t>B.1.1.1.   Розвиток мережі дошкільних навчальних закладів різних типів та форм власності</t>
  </si>
  <si>
    <t>B.2.2.1. Розбудова у сільській місцевості об'єктів
культури</t>
  </si>
  <si>
    <t>C.1.1.2    Розвиток та модернізація централізованої
системи питного водопостачання</t>
  </si>
  <si>
    <t>Будівництво спортивного майданчику із штучним покриттям  в Задунаївської ЗОШ с. Задунаївка Арцизького району</t>
  </si>
  <si>
    <t>Будівництво спортивного майданчику із штучним покриттям  в Холмської  ЗОШ с. Холмське Арцизького району</t>
  </si>
  <si>
    <t>Будівництво спортивного майданчику із штучним покриттям  в Павлівської ЗОШ с. Павлівка Арцизького району</t>
  </si>
  <si>
    <t>Капітальний ремонт будинку культури с.Делень Арцизького району</t>
  </si>
  <si>
    <t>В.2.2.1  Розбудова у сільській місцевості об'єктів
культури</t>
  </si>
  <si>
    <t>Поточний  ремонт асфальтобетонного покриття дороги О160201 Арциз-Виноградівка-Спаське (24,3 км)</t>
  </si>
  <si>
    <t>Поточний  ремонт ділянки дороги Т-16-27 КПП Серпневе-Тарутине-Арциз-Татарбунари (29,9 км)</t>
  </si>
  <si>
    <t>Поточний  ремонт асфальтобетонного покриття дороги Т-16-08 Болград -Кубей - Арциз-Сарата</t>
  </si>
  <si>
    <t>Впровадження проектів сонячної енергетики</t>
  </si>
  <si>
    <t>Впровадження проектів вітрової енергетики</t>
  </si>
  <si>
    <t>Реконструкція електромереж (заміна мереж) м. Арциз з переводом багатоквартирних будинків на електроопалення</t>
  </si>
  <si>
    <t>150 000,0</t>
  </si>
  <si>
    <t>Створення сільськогосподарських обслуговуючих кооперативів</t>
  </si>
  <si>
    <t>АПК</t>
  </si>
  <si>
    <t>Державна програма</t>
  </si>
  <si>
    <t>Будівництво цеху з виробництва паливних піллетів в м. Арциз</t>
  </si>
  <si>
    <t>Розміщення лінії з сортування та переробки сміття</t>
  </si>
  <si>
    <t>Капітальний ремонт районного будинку культури м. Арциз</t>
  </si>
  <si>
    <t>A.1.1.2. Покращання транспортно-експлуатаційного
стану автомобільних доріг, доведення їх до
параметрів І категорії</t>
  </si>
  <si>
    <t>Отримані/
очікуванні результати/
показники результативності реалізації проекту/вплив на сферу/галузь/ регіон</t>
  </si>
  <si>
    <t>A.2.1.4.Застосування альтернативних
(відновлювальних) джерел енергії</t>
  </si>
  <si>
    <t>A.2.2.3. Заміна (модернізація) обладнання та
впровадження сучасних технологій виробництва
енергії</t>
  </si>
  <si>
    <t xml:space="preserve"> A.4.3.1. Реконструкція та будівництво
тваринницьких комплексів і ферм</t>
  </si>
  <si>
    <t>A.5.1.1. Стимулювання збільшення обсягів виробництва
промислової продукції</t>
  </si>
  <si>
    <t>Кошти інвесторів</t>
  </si>
  <si>
    <t>Березівська РДА</t>
  </si>
  <si>
    <t>Заміна решти вікон, дверей ЗОШ І-ІІ ст. с.Демидове</t>
  </si>
  <si>
    <t>Поліпшення умов навчання</t>
  </si>
  <si>
    <t>Поточний ремонт дороги Т-16-15"Гребеники"-Червонознаменка-Березівка</t>
  </si>
  <si>
    <t>Поточний середній  ремонт дороги Т-16-23 Ананьїв-Троїцьке-Березівка- Вікторівка</t>
  </si>
  <si>
    <t>Капітальний ремонт приміщень під НВК, капітальний ремонт підлоги спортивного залу, капітальний ремонт підлоги коридору, заміна димової труби ЗОШ І-ІІ ст. с.Михайло- Олександрівка</t>
  </si>
  <si>
    <t>В.1.1.2.Реконструкція пристосованих приміщень та діючих закладів ,поверненнят до мережі закладів ,що використовуються не за призначенням</t>
  </si>
  <si>
    <t>Реконструкція приміщеньЗОШ І-ІІ ст. с.Яснопілля під розміщення НВК</t>
  </si>
  <si>
    <t>Капітальний ремонт спортзалу, шиферної покрівлі корпусу молодших класів, капітальний ремонт системи теплопостачання, благоустрій території закладу, огородження ЗОШ І-ІІ ст. № 3 м.Березівки</t>
  </si>
  <si>
    <t>В.2.3.2. Створення умов щодо реконструкції та збереження існуючих спортивних обєктів</t>
  </si>
  <si>
    <t>В.1.1.2. Реконструкція пристосованих приміщень та діючих закладів ,поверненнят до мережі закладів ,що використовуються не за призначенням</t>
  </si>
  <si>
    <t>Капітальний ремонт (благоустрій) території НВК "ЗНЗ І ст.-ДНЗ" м. Березівка Одеської області</t>
  </si>
  <si>
    <t>Будівництво ДНЗ смт.Раухівка на 150 місць</t>
  </si>
  <si>
    <t>Проектна документація в стадії розробки</t>
  </si>
  <si>
    <t>Перевід дітей із будівлі ДНЗ що руйнується,не відповідає ДБНіП пристосовані будівлі під ДНЗ</t>
  </si>
  <si>
    <t>Капітальний ремонт підлоги спортзалу,частина шиферноїшатрової покрівлі двохповерхового корпусу ЗОШ І-ІІІ ст № 2м. Березівка</t>
  </si>
  <si>
    <t>В.2.3.2.Створення умов щодо реконструкції та збереження існуючих спортивних обєктів</t>
  </si>
  <si>
    <t>Капітальний ремонт спортзалу актового залу,частини шиферної шатрової покрівлі ЗОШ І-ІІІст.смт. Раухівка</t>
  </si>
  <si>
    <t>С.1.2.4.залучення інвестицій у будівництво та/або реконструкцію вулично-дорожньої мережі,інженерної та соціальної інфраструктури</t>
  </si>
  <si>
    <t>Реконструкція з розширенням каналізаційних очисних споруд м. Березівка ,Одеської області</t>
  </si>
  <si>
    <t xml:space="preserve">С.2.2.1Модернізація системи водовідведення для створення умов екологічної безпеки життя населення </t>
  </si>
  <si>
    <t>Капітальний ремонт фасаду двохповерхової будівлі,благоустрій території закладу ЗОШ І-ІІІ ст. №1 м. Березівка</t>
  </si>
  <si>
    <t>В.1.1.2. Реконструкція пристосованих приміщень та діючих закладів ,поверненнят до мережі закладів, що використовуються не за призначенням</t>
  </si>
  <si>
    <t>Покращення інфраструктури</t>
  </si>
  <si>
    <t>Придбання меблів ЗОШ Новокальченська ОТГ</t>
  </si>
  <si>
    <t xml:space="preserve">Капітальний ремонт прибудинкових територій смт. Раухівка </t>
  </si>
  <si>
    <t>А.1.1.3 Реконструкція та будівництво автомобільних доріг місцевого значення</t>
  </si>
  <si>
    <t>Поліпшення інфраструктури</t>
  </si>
  <si>
    <t>Капітальний ремонт Гуляївського НВК</t>
  </si>
  <si>
    <t>Придбання ноутбука в Шевченківську с/раду</t>
  </si>
  <si>
    <t xml:space="preserve">С.1.2.5.Поширення ІТ послуг на підприємствах комунальної сфери  </t>
  </si>
  <si>
    <t>Капітальний ремонт дитячої консультації КНП "Березівська ЦРЛ"</t>
  </si>
  <si>
    <t xml:space="preserve">Придбання меблів та обладнання ЗОШ району </t>
  </si>
  <si>
    <t>Придбання котла Раухівський ДНЗ</t>
  </si>
  <si>
    <t>Капітальний ремоет дверей КНП "Березівська ЦРЛ"</t>
  </si>
  <si>
    <t>Придбання обладнання у КНП "Березівський ЦПМСД"</t>
  </si>
  <si>
    <t>В.2.1.2.Подальший розвиток та удосконалення організації центрів первинної медико-санітарної допомоги на засадах сімейної медицини</t>
  </si>
  <si>
    <t>Капітальний ремонт водопровідної мережі с. Шевченково</t>
  </si>
  <si>
    <t xml:space="preserve">С.2.2.1.Модернізація системи водовідведення для створення умов екологічної безпеки життя населення </t>
  </si>
  <si>
    <t>B.2.1.1. Підвищення рівня забезпеченості медичними
послугами (розвиток та удосконалення мережі
закладів охорони здоров’я, особливо, у сільській
місцевості</t>
  </si>
  <si>
    <t>Капітальний ремонт дороги Р-55 Одеса -Вознесенск</t>
  </si>
  <si>
    <t>А.1.1.2. Покращення транспортно-експлуатаційного стану автомобільних доріг ,доведення їх до параметрів І категорії</t>
  </si>
  <si>
    <t>2019-2021</t>
  </si>
  <si>
    <t>Будівництво дитсадка смт Раухівка на 120 місць</t>
  </si>
  <si>
    <t>В.1.1.1.Розвиток мережі дошкільних навчальних закладів різних типів та форм</t>
  </si>
  <si>
    <t>Покращення умов  дошкільного виховання</t>
  </si>
  <si>
    <t>Придбання дошок для шкіл району</t>
  </si>
  <si>
    <t>В.1.1.4.Впровадження і реалізація нових освітніх проектів (електроні підручники ,дистанційні форми навчання)та сучасних інформаційних ,комунікаційних технологій та засобів навчання</t>
  </si>
  <si>
    <t>Покращення умов навчання</t>
  </si>
  <si>
    <t>Капітальний ремонт Маринівського будинку культури</t>
  </si>
  <si>
    <t>В.2.2.1.Розбудова у сільській місцевості обєктів культури</t>
  </si>
  <si>
    <t>культура</t>
  </si>
  <si>
    <t>Благоустрій території біля будинку культури с. Шевченково</t>
  </si>
  <si>
    <t>Придбання обладнання у клуб с. Петрівка</t>
  </si>
  <si>
    <t>Капітальний ремонт вуличного освітлення смт. Раухівка</t>
  </si>
  <si>
    <t xml:space="preserve">С.1.2.3.Поліпшення соціально-побутових умов в сільській місцевості шляхом підвищення рівня інженерного облаштування села </t>
  </si>
  <si>
    <t xml:space="preserve">Покращення вуличного освітлення </t>
  </si>
  <si>
    <t>Соціально-економічний розвиток Березівської ОТГ</t>
  </si>
  <si>
    <t>Придбання встановлення та облаштування башти Рожновського с. Маринове</t>
  </si>
  <si>
    <t xml:space="preserve">Капітальний ремонт водопроводу та монтаж системи доочистки води НВК м. Березівка </t>
  </si>
  <si>
    <t>Іванівська РДА</t>
  </si>
  <si>
    <t>Переведення шкіл району на альтернативні палива</t>
  </si>
  <si>
    <t>Виготовлення ПКД по об’єкту: «Реконструкція даху будівлі «А» Іванівської загальноосвітньої школи І-ІІІ ступенів ім.Б.Ф.Дерев`янка по вул.Новоселів, 18а Іванівської районної ради Одеської області</t>
  </si>
  <si>
    <t>Коригування генпланів населених пунктів</t>
  </si>
  <si>
    <t>D.1.1.1. Активізація розроблення містобудівної докуметації для адміністративно-територіальнх одиниць та інвестиційно привабливих територій</t>
  </si>
  <si>
    <t>Коригування і виготовлення генпланів (46)</t>
  </si>
  <si>
    <t>A.2.2.4. Підвищення енергоефективності об’єктів, що
фінансуються з державного та місцевих бюджетів,
зокрема шляхом зменшення питомих втрат у
теплових, електричних та водопровідних мережах</t>
  </si>
  <si>
    <t xml:space="preserve"> Енергоефективність</t>
  </si>
  <si>
    <t xml:space="preserve">B.1.1.2. Реконструкція пристосованих приміщень та
діючих закладів, повернення до мережі закладів, що
використовуються не за призначенням
</t>
  </si>
  <si>
    <t xml:space="preserve">містобудування  </t>
  </si>
  <si>
    <t>Капітальний ремонт Петрівської ЗОШ І-ІІІ ст.№2 Іванівської районної ради  Іванівського району, Одеської області</t>
  </si>
  <si>
    <t>Капітальний ремонт приміщення адміністративної будівлі Петрівської селищної ради Іванівського району Одеської області</t>
  </si>
  <si>
    <t>ЖКП</t>
  </si>
  <si>
    <t>Капітальний ремонт Петрівського дошкільного навчального закладу (ясла-садок) №2 "Сонечко" смт.Петрівка,</t>
  </si>
  <si>
    <t>Капітальний ремонт Іванівського ДНЗ "Золотий ключик" в Іванівському районі Одеської області</t>
  </si>
  <si>
    <t>Капітальний ремонт приміщення (заміна вікон та дверей ) будинку культури с.Великий Буялик, проспект Миру, буд.8</t>
  </si>
  <si>
    <t>B.2.2.2. Розбудова культурних центрів</t>
  </si>
  <si>
    <t>В.2.4.7. Надання всебічної підтримки сім’ям, посилення уваги суспільства до проблем багатодітних і малозабезпечених сімей, створення умов для їх всебічного розвитку</t>
  </si>
  <si>
    <t>Капітальний ремонт (придбання та встановлення) башти Рожновського на артсвердловині 126 в смт. Петрівка Іванівського району Одеської області</t>
  </si>
  <si>
    <t>C.1.1.2 Розвиток та модернізація централізованої системи питного водопостачання</t>
  </si>
  <si>
    <t>Придбання житла для розвитку сімейних та інших форм виховання, та забезпечення житлом дітей -сиріт,  осіб з їх числа</t>
  </si>
  <si>
    <t>Капітальний ремонт (заміна вікон та дверей) Петрівської загальноосвітньої школи І-ІІІ ступенів №1 Іванівської районної ради Одеської області</t>
  </si>
  <si>
    <t>Капітальний ремонт Іванівського районного будинку культури за адресою:67200, Одеська область, Іванівський район, смт. Іванівка, вул Центральна, 95</t>
  </si>
  <si>
    <t>Капітальний ремонт дороги по вул. Миколи Огренича в смт.Іванівка Іванівського району Одеської області</t>
  </si>
  <si>
    <t>A.1.1.3. Реконструкція та будівництво автомобільних доріг місцевого значення</t>
  </si>
  <si>
    <t>Покращення транспортного сполучення</t>
  </si>
  <si>
    <t>Заміна електрооснащення в Северинівському НВК "ЗОШ І-ІІІ ст/ДС" Іванівської районної ради Одеської області</t>
  </si>
  <si>
    <t>Забезпечення санітарно-гігієнічних вимог у експлуатації приміщень,економія бюджетних коштів</t>
  </si>
  <si>
    <t>Утеплення будівлі Павлинського НВК " ЗОШ І-ІІІ ст./ДС" Іванівської районної ради Одеської області</t>
  </si>
  <si>
    <t>Реконструкція даху будівлі "А" Іванівської ЗОШ І-ІІІ ст. ім. Б.Ф.Дерев'янка Іванівської районної ради Одеської області</t>
  </si>
  <si>
    <t>Будівництво та реконструкція ФАПу Павлинської сільради</t>
  </si>
  <si>
    <t>B.2.1.1. Підвищення рівня забезпеченості медичними послугами (розвиток та удосконалення мережі закладів охорони здоров’я, особливо, у сільській місцевості</t>
  </si>
  <si>
    <t>Підвищення якості та доступності медичних послуг</t>
  </si>
  <si>
    <t>Поліпшення соціальних умов та культурного обслуговування населення</t>
  </si>
  <si>
    <t>B.2.1.1.  Підвищення рівня забезпеченості медичними послугами (розвиток та удосконалення мережі закладів охорони здоров’я, особливо, у сільській місцевості</t>
  </si>
  <si>
    <t>Лиманська РДА</t>
  </si>
  <si>
    <t>Реконструкція стадіону ДЮСШ з облаштуванням спортивних майданчиків, розташованого за адресою Одеська область Лиманський р-н смт Доброслав</t>
  </si>
  <si>
    <t>2017 рік</t>
  </si>
  <si>
    <t>В.2.3.2. Створення умов щодо реконструкції та збереження існуючих спортивних об’єктів</t>
  </si>
  <si>
    <t>А.1.1.1. Будівництво нових швидкісних автомагістралей, автомобільних доріг загального користування державного значення за пріоритетними напрямками розвитку регіону та за напрямками туристичних маршрутів</t>
  </si>
  <si>
    <t>2018 рік</t>
  </si>
  <si>
    <t>Поліпшення транспортного сполучення між населеними пунктами Лиманського району</t>
  </si>
  <si>
    <t>Поточний середній ремонт автомобільної дороги державного значення загального користування Т-16-17/М-05/- Іванівка - Курісове/ - /Р-55/, км 48+712-км 62+842 (окремими ділянками від с. Трояндове до с. Ставки)</t>
  </si>
  <si>
    <t>Поточний середній ремонт автомобільної дороги державного значення загального користування Т-16-17/М-05/- Іванівка - Курісове/ - /Р-55/, км 48+712-км 62+842 (окремими ділянками до с. Ониськове)</t>
  </si>
  <si>
    <t>Поточний дрібний ремонт автомобільної дороги державного значення загального користування Т-16-36 Доброслав-Дмитрівка-Сичавка, км 0-000-км 25+700  (окремими ділянками)</t>
  </si>
  <si>
    <t>Поточний дрібний ремонт автомобільної дороги загального користування місцевого значення від с.Кордон до с.Пшонянове 6 км (окремими ділянками)</t>
  </si>
  <si>
    <t>Капітальний ремонт автомобільної дороги державного значення загального користування 0161310 від с. Шомполи до с. Доброслав</t>
  </si>
  <si>
    <t>Поточний середній ремонт автомобільної дороги державного значення загального користування від с.Визирки  до  с.Порт (окремими ділянками)</t>
  </si>
  <si>
    <t>Будівництво з’єднувальної дороги село Сичавка- рекреаційна зона</t>
  </si>
  <si>
    <t>Розвиток інфраструктури Сичавської сільської ради</t>
  </si>
  <si>
    <t>Капітальний ремонт дорожнього покриття від траси Одеса - Южне до с. Булдинка</t>
  </si>
  <si>
    <t>Значне поліпшення умов проживання місцевого населення зокрема (під’їзд спецавтотранспорту (медичного, мчс)</t>
  </si>
  <si>
    <t>Капітальний ремонт об’їздної автомобільної дороги від с. Олександрівка до с. Фонтанка</t>
  </si>
  <si>
    <t>Поточний дрібний ремонт автомобільної дороги загального користування місцевого значення С 161305 Сербка-Новомиколаївка-Курісове</t>
  </si>
  <si>
    <t>Поточний дрібний ремонт автомобільної дороги загального користування місцевого значення   С161305  Новомиколаївка-Курісове  (через с.Новомиколаївка)</t>
  </si>
  <si>
    <t>Поточний середній ремонт автомобільної дороги місцевого значення загального користування С 161313 Вовківське-Доброслав  (окремими ділянками)</t>
  </si>
  <si>
    <t>Ремонт автомобільної дороги загального користування  Калинівка – Кордон С161306</t>
  </si>
  <si>
    <t>Поточний середній ремонт автомобільної дороги державного значення загального користування від с. Першотравневе до  с. Вільшанка  (окремими ділянками)</t>
  </si>
  <si>
    <t>Поточний дрібний ремонт автомобільної дороги загального користування місцевого значення від смт Доброслав до с. Кордон  12 км (окремими ділянками)</t>
  </si>
  <si>
    <t>А.1.1.4. Створення умов для комфортного і безпечного руху пасажирів</t>
  </si>
  <si>
    <t>Капітальний ремонт вуличного освітлення по вул. Шевченка, с. Іванове</t>
  </si>
  <si>
    <t>Капітальний ремонт вуличного освітлення по вул. Садова, с. Красносілка</t>
  </si>
  <si>
    <t xml:space="preserve">Реконструкція корпусу № 2 дитячого навчального закладу «Теремок» в смт Доброслав Лиманського району Одеської  області </t>
  </si>
  <si>
    <t xml:space="preserve">Повне відновлення інфраструктури закладу </t>
  </si>
  <si>
    <t>Будівництво дитячого садка в с.Крижанівка Лиманського району Одеської області</t>
  </si>
  <si>
    <t>Виконання програми надасть можливість навчати та виховувати дітей дошкільного віку</t>
  </si>
  <si>
    <t xml:space="preserve">Реконструкція корпусу № 1 дитячого навчального закладу «Теремок» в смт Доброслав Лиманського району Одеської  області </t>
  </si>
  <si>
    <t xml:space="preserve">Реконструкція корпусу № 3 дитячого навчального закладу «Теремок» в смт Доброслав Лиманського району Одеської  області </t>
  </si>
  <si>
    <t>Реконструкція адміністративно-побутового корпусу ДНЗ "Гніздечко" в с. Фонтанка на 40 місць</t>
  </si>
  <si>
    <t>У зв’язку з переповненістю груп в дитячих садках с. Фонтанка є необхідність в додатковому корпусі дитячого садка на 60 місць</t>
  </si>
  <si>
    <t>В.1.1.2. Реконструкція пристосованих приміщень та діючих закладів, повернення до мережі закладів, що використовуються не за призначенням</t>
  </si>
  <si>
    <t xml:space="preserve">Будівництво гуртожитку для працівників соціальної сфери </t>
  </si>
  <si>
    <t xml:space="preserve">Надання житла для працівників соціальної сфери </t>
  </si>
  <si>
    <t>Капітальний ремонт спортивного залу та роздягальні Новодофінівської ЗОШ І-ІІ ступенів Лиманського району</t>
  </si>
  <si>
    <t>B.1.1.2. Реконструкція пристосованих приміщень та діючих закладів, повернення до мережі закладів, що використовуються не за призначенням</t>
  </si>
  <si>
    <t>Завершення будівництва будівлі школи на 1266 учнів в смт Чорноморське Лиманського району</t>
  </si>
  <si>
    <t>Підвищення якості освіти, впровадження сучасних інформаційно-комунікаційних технологій, доступність та ефективність освіти, приведення мережі навчальних закладів у відповідність з потребами громади, підготовка молодого покоління до життєдіяльності в інформаційному суспільстві, удосконалення патріотичного виховання, розбудова системи "Освіта впродовж життя".</t>
  </si>
  <si>
    <t>Реконструкція приміщень КУ "Лиманська ЦРЛ" під житло для медичних працівників</t>
  </si>
  <si>
    <t>Надання соціального житла працівникам лікувальних закладів</t>
  </si>
  <si>
    <t>B.2.1.2. Подальший розвиток та удосконалення організації центрів первинної медико-санітарної допомоги на засадах сімейної медицини</t>
  </si>
  <si>
    <t>Реконструкція приміщень амбулаторії загальної практики сімейної медицини в              с. Сичавка (приміщення амбулаторії № 1, №2) під палати для надання паліативної допомоги тяжко хворим пацієнтам (термінальна стадія)</t>
  </si>
  <si>
    <t>Надання медичного,соціального та психологічного супровіду для тяжко хворих пацієнтів. Знеболювання тяжких форм раку та інших захворювань. Денне перебування дітей інвалідів. Супровід та полегшення останніх днів життя.</t>
  </si>
  <si>
    <t>Капітальний ремонт будівлі сільської амбулаторії загальної практики сімейної медицини в с.Курісове</t>
  </si>
  <si>
    <t>1 500</t>
  </si>
  <si>
    <t xml:space="preserve">Надання медичних послуг населенню </t>
  </si>
  <si>
    <t>Реконструкція приміщень амбулаторії загальної практики сімейної медицини в               с. Курісове (прибудови амбулаторії) під палати для надання паліативної допомоги тяжко хворим пацієнтам (термінальна стадія)</t>
  </si>
  <si>
    <t xml:space="preserve">Будівництво спортивного майданчику </t>
  </si>
  <si>
    <t>Створення належних умов для  проведення дозвілля мешканцями громади</t>
  </si>
  <si>
    <t xml:space="preserve">Будівництво мережі водопостачання з підкачувальною станцією  </t>
  </si>
  <si>
    <t>Встановлення башти Рожновського та чистка артскважини в селі Каїри по вул.8 Березня</t>
  </si>
  <si>
    <t>Забезпечення населення належним водопостачанням</t>
  </si>
  <si>
    <t>Будівництво водогону  
м. Одеса- с.Іванове - с.Першотравневе-смтДоброслав</t>
  </si>
  <si>
    <t>B.2.3.1. Підтримка розбудови у сільській місцевості обєктів фізичної культури та забезпечення їх кваліфікованими кадрами</t>
  </si>
  <si>
    <t>Створення спортивного парку у селищі Доброслав Лиманського району Одеської області</t>
  </si>
  <si>
    <t>Підвищення якості життя у сільській місцевості</t>
  </si>
  <si>
    <t>Поліпшення матеріально-технічної бази комунального підприємства майбутньої ОТГ</t>
  </si>
  <si>
    <t xml:space="preserve">Придбання пожежного автомобіля </t>
  </si>
  <si>
    <t>C.1.2.3. Поліпшення соціально-побутових умов в сільській місцевості шляхом підвищення рівня інженерного облаштування села</t>
  </si>
  <si>
    <t>C.2.2.1. Модернізація системи водовідведення для створення умов екологічної безпеки життя населення</t>
  </si>
  <si>
    <t>Будівництво зовнішніх мереж каналізації с. Фонтанка Лиманського району Одеської області (І, ІІ, ІІІ, ІУ черги)</t>
  </si>
  <si>
    <t>На даний момент в с. Фонтанка каналізовано близько 10 % житлових будинків. В зв’язку з глобальною для жителів села проблемою грунтових вод є необхідність в будівництві каналізації села. Даний проект дозволить каналізувати ще близько 3500 домоволодінь</t>
  </si>
  <si>
    <t>Реконструкція напірних каналізаційних колекторів від смт Чорноморське до Одеського припортового заводу та реконструкція станції перекачування стічних вод смт Чорноморське</t>
  </si>
  <si>
    <t>Недопущення еконологічного забруднення берегової лінінї та населеного пункту з кількістю 9951 житель.</t>
  </si>
  <si>
    <t>Реконструкція очисних споруд КУ "Лиманська ЦРЛ"</t>
  </si>
  <si>
    <t>Вирішення повного біологічного очищення господарсько – побутових стічних вод, зменшення негативного впливу забруднених стічних вод на  навколишнє природне середовище, забезпечення відповідного санітарного стану території ЦРЛ, яка зазнає впливу скинутих забруднених стічних вод шляхом їх очищення та доведення до стану продуктів споживання – технічної води</t>
  </si>
  <si>
    <t>Будівництво зовнішніх мереж каналізації  в с.Сичавка</t>
  </si>
  <si>
    <t>Розчистка русла річки Балай в с.Курісове</t>
  </si>
  <si>
    <t>Покращення екологічного стану</t>
  </si>
  <si>
    <t>Виконання програми надасть можливість покращити соціально-побутові умови проживання та підвищити санітарно-гігієнічний рівень життя сільського населення</t>
  </si>
  <si>
    <t>C.2.2.2.Реалізація екологічних заходів щодо охорони навколишнього природного середовища</t>
  </si>
  <si>
    <t>Проведення рекультивації кар’єру (сміттєзвалища) на території сільської ради</t>
  </si>
  <si>
    <t>Зменшення впливу твердих побутових відходів на довкілля; Поліпшення санітарного стану села та умов життя мешканців</t>
  </si>
  <si>
    <t>С.2.2.5. Інженерний захист прибережних територій від негативних екзогенних геологічних процесів</t>
  </si>
  <si>
    <t>Для забезпечення стабільності схилу біля багатоповерхових житлових будинків, недопущення аварійних ситуацій та загибелі людей</t>
  </si>
  <si>
    <t>D.3.1.1 Розвиток системи центрів надання адміністративних послуг на регіональному та місцевому рівні</t>
  </si>
  <si>
    <t>Будівництво адміністративно-ділового центру  на території с. Визирка</t>
  </si>
  <si>
    <t>Надання якісних послуг в об’єднанній громаді</t>
  </si>
  <si>
    <t xml:space="preserve">2019-2020 </t>
  </si>
  <si>
    <t xml:space="preserve">2018-2019 </t>
  </si>
  <si>
    <t xml:space="preserve">2018-2019  </t>
  </si>
  <si>
    <t>2018 - 2019</t>
  </si>
  <si>
    <t xml:space="preserve">2019-2020  </t>
  </si>
  <si>
    <t xml:space="preserve">2018-2020 </t>
  </si>
  <si>
    <t>Поточний середній ремонт автомобільної дороги державного значення загального користування від с.Любопіль до  с.Визирка -5 км</t>
  </si>
  <si>
    <t>Поточний середній ремонт автомобільної дороги державного значення загального користування Т-16-36 Доброслав-Сичавка (від межі  Дмитрівської с/р до с.Любопіль - 7 км</t>
  </si>
  <si>
    <t>фізична культура і спорт</t>
  </si>
  <si>
    <t>Капітальний ремонт дорожнього покриття вулиці Степова с. Нова Дофинівка Лиманського району Одеської області</t>
  </si>
  <si>
    <t>Капітальний ремонт дорожнього покриття по вул. Гайдара з №1 до № 103 с. Сербка</t>
  </si>
  <si>
    <t>Капітальний ремонт дорожнього покриття по вул. І. Франка з провулком, що з`єднує вулиці І. Франка, Житомирська в сю Курісове, Лиманський р-н., Одеська обл.</t>
  </si>
  <si>
    <t>Поточний, дрібний ремонт дороги загального користування місцевого значення с.Калинівка-С.Широке</t>
  </si>
  <si>
    <t>Поточний ремонт дорожнього покриття по вул Шкільна с. Кордон Лиманського району Одеської області</t>
  </si>
  <si>
    <t>Капітальний ремонт дорожнього покриття по вул.Сибірська с.Олександрівка Лиманського району Одеської області</t>
  </si>
  <si>
    <t xml:space="preserve">Капітальний ремонт покриття з тротуарної плитки біля Кордонського СБК вул . Центральна, 34 с. Кордон Лиманського району Одеської області
</t>
  </si>
  <si>
    <t>Створення безпечних руху населення в межах села</t>
  </si>
  <si>
    <t xml:space="preserve">Капітальний ремонт тротуарної доріжки по вул Шкільна  31 с. Кордон Лиманського району Одеської області
</t>
  </si>
  <si>
    <t>В.1.1.1. Розвиток мережі дошкільних навчальних закладів різних типів та форм власності</t>
  </si>
  <si>
    <t>Реконструкція адміністративної будівлі з облаштуванням ДНЗ за адресою Одеська область, Комінтернівський район, с.Старі Шомполи вул. Центральна 13</t>
  </si>
  <si>
    <t xml:space="preserve">6468,0
</t>
  </si>
  <si>
    <t>Реконструкція адміністративно-побутового корпусу ЗОШ І-ІІ ст. з переоснащенням під дитячий садок на 50 місць в с. Н-Біляри, Лиманського району Одеської області (субвенція з селищного бюджету+ районний бюджет )</t>
  </si>
  <si>
    <t>Капітальний ремонт Дмитрівського НВК ЗОШ І-ІІ ступенів -ДНЗ с.Дмитрівка Лиманського району Одеської області (проект Австрійської Агенції Розвитку та ПРООН «Сталий розвиток сільських територій Чернівецької та Одеської областей)</t>
  </si>
  <si>
    <t>Підвищення якості освіти, впровадження сучасних інформаційно-комунікаційних технологій, доступність та ефективність освіти, приведення мережі навчальних закладів у відповідність з потребами громади, підготовка молодого покоління до життєдіяльності в інформаційному суспільстві, удосконалення патріотичного виховання, розбудова системи "Освіта впродовж життя"</t>
  </si>
  <si>
    <t>Капітальний ремонт приміщення котельні, харчоблоку Трояндівської ЗОШ І-ІІІ ступенів, розташованого за адресою: вул. Шкільна 5, с.Трояндове, Лиманський район, Одеська область (за рахунок залишку освітньої субвенції на 01.01.2018 року)</t>
  </si>
  <si>
    <t>Капітальний ремонт харчоблоку Кремидівської ЗОШ І-ІІІ ступенів, розташованого за адресою: вул. Центральна 72, с.Кремидівка, Лиманський район, Одеська область (за рахунок залишку освітньої субвенції на 01.01.2018 року)</t>
  </si>
  <si>
    <t>Капітальний ремонт спортивного залу Курісовської ЗОШ І-ІІІ ступенів, розташованого за адресою: вул. Центральна 15, с.Курісове, Лиманський район, Одеська область (за рахунок залишку освітньої субвенції на 01.01.2018 року)</t>
  </si>
  <si>
    <t>Капітальний ремонт (заміна вікон) Першотравневого НВК ЗОШ І-ІІІ ст – ліцей, розташованого за адресою вул. Учительська с.Першотравневе Лиманського району Одеської області (за рахунок залишку освітньої субвенції на 01.01.2018 року)</t>
  </si>
  <si>
    <t>Капітальний ремонт частини приміщення Сербківської ЗОШ І-ІІІ ступенів, розташованого за адресою: вул. Центральна 82, с.Сербка, Лиманський район, Одеська область (за рахунок залишку освітньої субвенції на 01.01.2018 року)</t>
  </si>
  <si>
    <t>Поточний ремонт частини приміщень та інженерних мереж Крижанівського  НВК «ЗОШ І-ІІІ ступенів – ліцей – ДНЗ», розташованих за адресою: провулок Шкільний 1, с.Крижанівка, Лиманський район, Одеська область (за рахунок субвенції сільського бюджету)</t>
  </si>
  <si>
    <t xml:space="preserve">Капітальний ремонт будівлі Визирської ЗОШ І-ІІІ ступенів, розташованого за адресою: вул. О.Ставніцера, с.Визирка, Лиманський район, Одеська область (субвенція з сільського бюджету) </t>
  </si>
  <si>
    <t>Придбання  меблів та обладнання для комп’ютерного класу Визирської ЗОШ І-ІІІ ступенів, для робочого місця учня (20 місць) та одне робоче місце вчителя  розташованого за адресою: вул. О.Ставніцера, с.Визирка, Лиманський район, Одеська область (субвенція з сільського бюджету)</t>
  </si>
  <si>
    <t>Капітальний ремонт даху Калинівського НВК «ЗОШ І-ІІ ступенів-ДНЗ», розташованого за адресою вул. Новоселів 1 с.Калинівка Лиманський район Одеська область (за рахунок залишку освітньої субвенції на 01.01.2018 року)</t>
  </si>
  <si>
    <t>Виготовлення проектно-кошторисної документації по Доброславському НВК ЗОШ І-ІІІ ст гімназія</t>
  </si>
  <si>
    <t>B.2.2.1 Розбудова у сільській місцевості об'єктів культури</t>
  </si>
  <si>
    <t>Капітальний  ремонт першого поверху Дмитрівськкого сільського будинку культури с.Дмитрівка</t>
  </si>
  <si>
    <t>Створення належних умов для  проведення дозвілля молоді</t>
  </si>
  <si>
    <t>Капітальний ремонт покрівлі приміщення сільського будинку культури с. Дмитрівка</t>
  </si>
  <si>
    <t xml:space="preserve">Реконструкція роздягалень та душових кабін ДЮСШ  , розташованих за адресою проспект 40 річчя Визволення 3 смт.Доброслав Лиманського району Одеської області </t>
  </si>
  <si>
    <t>Значне поліпшення умов проживання місцевого населення</t>
  </si>
  <si>
    <t xml:space="preserve"> C.1.1.2 Розвиток та модернізація централізованої системи питного водопостачання</t>
  </si>
  <si>
    <t>Послуги з встановлення башти Рожновського с. Каїри, Лиманський р-н, Одеська обл.</t>
  </si>
  <si>
    <t>Поточний ремонт водогону по вул. Молодіжна с. Каїри,Лиманський р-н, Одеська обл.</t>
  </si>
  <si>
    <t>Поточний ремонт водогону по вул. Новоселів с. Каїри, Лиманський р-н, Обласька обл.</t>
  </si>
  <si>
    <t>Поточний ремонт водогону вул. Партизанської слави с.Курісове Лиманський район Одеська область</t>
  </si>
  <si>
    <t>Капітальний ремонт водогону від вул. Партизанської слави до вул. Покровської с.Курісове Лиманський район Одеська область</t>
  </si>
  <si>
    <t>Капітальний ремонт центральної магістралі водогону від арт свердловини до вул. вул. Шкільна с.Кордон Лиманського району Одеської області</t>
  </si>
  <si>
    <t xml:space="preserve">Капітальний ремонт  водогону по вул Шкільна с. Кордон Лиманського району Одеської області
</t>
  </si>
  <si>
    <t xml:space="preserve">Капітальний ремонт центральної магістралі водогону від вул Шкільна до вул Центральна с. Кордон Лиманського району Одеської області
</t>
  </si>
  <si>
    <t xml:space="preserve">Капітальний ремонт центральної магістралі водогону по вул Тініста с. Кордон Лиманського району Одеської області
</t>
  </si>
  <si>
    <t>Капітальний ремонт водогону  від вул Центральна до вул Лиманська  с. Кордон Лиманського району Одеської області</t>
  </si>
  <si>
    <t xml:space="preserve">Капітальний ремонт водогону по вул. Шевченко Ст..Шомполи Лиманського району Одеської області
</t>
  </si>
  <si>
    <t xml:space="preserve">Капітальний ремонт водогону по вул. Шкільній с.Любопіль Лиманського району Одеської області
</t>
  </si>
  <si>
    <t>Придбання двох пожежних гідрантів с.Курісове Лиманський район Одеська область</t>
  </si>
  <si>
    <t>Послуги по встановленню пожежних гідрантів с.Курісове Лиманський район Одеська область</t>
  </si>
  <si>
    <t>Будівництво міжселищного газопроводу високого тиску (0.6 Мпа) до сіл Пшонянове і Мар`янівка Лиманського району Одеської області</t>
  </si>
  <si>
    <t>Встановлення системи зовнішнього відео спостереження  в  с. Кордон с. Мар»янівка Лиманського району Одеської області</t>
  </si>
  <si>
    <t>Створення безпечних умов для населення</t>
  </si>
  <si>
    <t xml:space="preserve">Програма «Шкільний автобус» придбання шкільного автобуса </t>
  </si>
  <si>
    <t>Придбання комп`ютерів, орг. техніки (за рахунок залишку освітньої субвенції на 01.01.2018 року)</t>
  </si>
  <si>
    <t>ДЮСШ – придбання автобуса</t>
  </si>
  <si>
    <t>D.1.1.1. Активізація розроблення містобудівної документації для адміністративно-територіальних одиниць та інвестиційно привабливих територій</t>
  </si>
  <si>
    <t xml:space="preserve">Виготовлення генерального плану села Кордон Лиманського району Одеської області </t>
  </si>
  <si>
    <t>В.1.1.1.   Розвиток мережі дошкільних навчальних закладів різних типів та форм власності</t>
  </si>
  <si>
    <t>Відкриття новозбудованої станції вивантаження вагонів зернового терміналу МВ Карго</t>
  </si>
  <si>
    <t>A.1.2.1. Створення сучасних спеціалізованих високотехнологічних перевантажувальних терміналів, збільшення потужностей морських портів</t>
  </si>
  <si>
    <t>15,5 млн дол. США</t>
  </si>
  <si>
    <t>2016-2018</t>
  </si>
  <si>
    <t>Реконструкція школи в смт Доброслав під «Інклюзивно-ресурсний центр»</t>
  </si>
  <si>
    <t>B.1.1.4. Створення умов рівного доступу до якісної освіти дітям з особливими освітніми потребами, у тому числі з інвалідністю</t>
  </si>
  <si>
    <t>Переоснащення освітнього простору для дітей з особливими потребами</t>
  </si>
  <si>
    <t>Придбання пожежної машини КП "Визирське джерело"</t>
  </si>
  <si>
    <t>Любашівська РДА</t>
  </si>
  <si>
    <t>Капітальний ремонт амбулаторії с.Ясеново 2 Любашівського району Одеської області (Реконструкція будівлі Амбулаторії під будинок інтернат для людей  похилого віку з застосуванням енергозберігаючих технологій.)</t>
  </si>
  <si>
    <t>B.2.1.1.Підвищення рівня забезпеченості медичними послугами (розвиток та удосконалення мережі закладів охорони здоров’я, особливо, у сільській місцевості</t>
  </si>
  <si>
    <t>2017 -18</t>
  </si>
  <si>
    <t>Поточний середній ремонт автомобільної дороги загального користування державного значення Т-16-23 Ананьїв - Троїцьке -Березівка - Вікторівка км18+236-км24+800, км 31+200 - км 38+192, окремими ділянками (у т.ч. розробка проектно-кошторисної документації та її експертиза)</t>
  </si>
  <si>
    <t xml:space="preserve">A.1.1.2. Покращання транспортно-експлуатаційного
стану автомобільних доріг, доведення їх до
параметрів І категорії
</t>
  </si>
  <si>
    <t xml:space="preserve">Щільність автомобільних доріг загального користування з твердим покриттям
державного та місцевого значення вищої категорії (I та II категорії). Здійснено 5 км середнього ремонту автодороги
</t>
  </si>
  <si>
    <t>Поточний середній ремонт автомобільної дороги загального користування державного значення Т-16-21 Саврань - Бакша -Заплази - Любашівка, км 41+700 - км 52+936, окремими ділянками (у т.ч. розробка проектно-кошторисної документації та її державна експертиза)</t>
  </si>
  <si>
    <t xml:space="preserve">Щільність автомобільних доріг загального користування з твердим покриттям
державного та місцевого значення вищої категорії (I та II категорії). Здійснено 4,58 км середнього ремонту автодороги
</t>
  </si>
  <si>
    <t>Капітальний ремонт спортивного залу Агафіївської ЗОШ І – ІІ ступенів з застосуванням енергозберігаючих технологій</t>
  </si>
  <si>
    <t>A.2.2.4. Підвищення енергоефективності об’єктів, щофінансуються з державного та місцевих бюджетів,зокрема шляхом зменшення питомих втрат утеплових, електричних та водопровідних мережах</t>
  </si>
  <si>
    <t>Підвищення рівня енергоефективності</t>
  </si>
  <si>
    <t>Заміна 6 віконних блоків та 200 м2 підлоги. Виготовлення проектно-кошторисної документації.</t>
  </si>
  <si>
    <t>Капітальний ремонт кінотеатру розташованого за адресою: вул. Софіївська (Леніна), 105, смт. Любашівка, Любашівський район Одеська область</t>
  </si>
  <si>
    <t>В.2.2.2. Розбудова культурних центрів</t>
  </si>
  <si>
    <t>Розвиток культури та збереження об'єктів культурної спадщини</t>
  </si>
  <si>
    <t>Покращення  туристичної привабливості смт. Любашівка. Забезпечення якісного дозвілля населення району. Виготовлення проектно-кошторисної документації.</t>
  </si>
  <si>
    <t>Капітальний ремонт будинку народної творчості                            ім. Р. Палецького                     с. Троїцьке</t>
  </si>
  <si>
    <t xml:space="preserve">B.2.2.3. Збереження та популяризація розташованих в регіоні об'єктів культурної спадщини </t>
  </si>
  <si>
    <t>Збереження об'єктів культурної спадщини. Заміна дверей.</t>
  </si>
  <si>
    <t>"Доступний спорт для кожного" (Будівництво спорткомплексу на центральному стадіоні «Колос» в смт Любашівка)</t>
  </si>
  <si>
    <t xml:space="preserve">В.2.3.1. Підтримка розбудови у сільській місцевості об'єктів фізичної культури та забезпечення їх кваліфікованими кадрами </t>
  </si>
  <si>
    <t xml:space="preserve">2018-2020 
</t>
  </si>
  <si>
    <t>виготовлено мітобудівний розрахунок</t>
  </si>
  <si>
    <t>Проведення вуличного освітлення в селах Бокове, Петрівка</t>
  </si>
  <si>
    <t>C.1.1.3. Сприяння енергозабезпеченню сільських  у населених пунктів на принципах сталого розвитку</t>
  </si>
  <si>
    <t xml:space="preserve">5000 м/п вуличного освітлення. Проведено  3500 м/п вуличного освітлення </t>
  </si>
  <si>
    <t>Створення туристично-інформаційного центру Любашівського району</t>
  </si>
  <si>
    <t>А.3.3.1. Створення центрів туристичної інформації з обслуговування туристів та відпочиваючих</t>
  </si>
  <si>
    <t>Розвиток регіональної інформаційної інфраструктури рекреаційних та туристичних послуг</t>
  </si>
  <si>
    <t>відсутня</t>
  </si>
  <si>
    <t>Підвищення туристичного потенціалу/ відсутність фінансування</t>
  </si>
  <si>
    <t>Розвиток сучасної високоякісної освіти та науки</t>
  </si>
  <si>
    <t>Охоплення дітей дошкільними навчальними закладами (сільська місцевість)/ відсутність фінансування</t>
  </si>
  <si>
    <t>Капітальний ремонт будівлі наркології Любашівської центральної районної лікарні  по  вул. Софіївська  (Леніна), 47, смт Любашівка</t>
  </si>
  <si>
    <t>Підвищення якості та доступності медичних послуг у сільській місцевості / відсутність фінансування</t>
  </si>
  <si>
    <t xml:space="preserve">Реконструкція нежитлової будівлі по вулиці Завокзальна, 20, смт Любашівка під соціальне житло, у т. ч. для воїнів АТО із застосуванням глибокої термомодернізації за участі проекту USAID    </t>
  </si>
  <si>
    <t>B.2.1.6. Соціальний захист та соціальне обслуговування населення, у т.ч. тимчасово переміщених осіб</t>
  </si>
  <si>
    <t>Загальний коефіцієнт вибуття сільського населення/ відсутність фінансування</t>
  </si>
  <si>
    <t>Капітальний ремонт із заміни вікон та  даху (заходи по енергозбереженню) Агафіївського  сільського  будинку культури</t>
  </si>
  <si>
    <t>B.2.2.1.Розбудова у сільській місцевості об'єктів  культури</t>
  </si>
  <si>
    <t>Капітальний ремонт будинку культури с.Бобрик-1</t>
  </si>
  <si>
    <t>Заміна вікон, дверей, підлоги, ремонт даху та стін/ відсутність фінансування</t>
  </si>
  <si>
    <t>Капітальний ремонт  Ясенівського історико-краєзнавчого музею</t>
  </si>
  <si>
    <t>Реконструкція адміністративної будівлі в с. Мала Василівка в Дитячий садочок з застосуванням енергозберігаючих технологій</t>
  </si>
  <si>
    <t>Капітальний ремонт грунтової греблі ставка С161609 с.Шликареве-с.Володимирівка-ст.Заплази Любашівського району Одеської області</t>
  </si>
  <si>
    <t>275 ,431</t>
  </si>
  <si>
    <t>Поточний ремонт доріг та греблімісцевого значенняна території Кричунівської сільської ради Любашівського району Одеської області</t>
  </si>
  <si>
    <t>Ремонт дороги по вул.Тилигульській с.Троїцьке Любашівського району Одеської області</t>
  </si>
  <si>
    <t>Ремонт дороги по вул.Лесі Українки, пров.Газовий, пров.Зоряний, вул.Р.Палецького с.Троїцьке   Любашівського району Одеської області</t>
  </si>
  <si>
    <t>Капітальний ремонт дороги по вулиці Спортивній від №22 до №56 смт Любашівка Одеської області</t>
  </si>
  <si>
    <t>A.2.2.4. Підвищення енергоефективності об’єктів, що фінансуються з державного та місцевих бюджетів, зокрема шляхом зменшення питомих втрат у теплових, електричних та водопровідних мережах</t>
  </si>
  <si>
    <t>Капітальний ремонт в Ясенівському НВК ЗОШ І-ІІІ ступенів ДНЗ, Одеська область, Любашівський район, с. Ясеново Друге, вул. Суворова, 153</t>
  </si>
  <si>
    <t>Капітальний ремонт котельні Ясенівської ДНЗ ЗОШ і_ІІІст Любашівського району Одеської області</t>
  </si>
  <si>
    <t>B.1.1.4.Впровадження і реалізація нових освітніх проектів (електронні підручники, дистанційні форми навчання) та сучасних інформаційних, комунікаційних технологій та засобів навчання</t>
  </si>
  <si>
    <t>4 комплекти</t>
  </si>
  <si>
    <t>B.2.2.1. Розбудова у сільській місцевості об'єктів культури</t>
  </si>
  <si>
    <t>Облицювання стін, ремонт фасадної частини</t>
  </si>
  <si>
    <t>C.1.1.3 Сприяння енергозабезпеченню сільських населених пунктів на принципах сталого розвитку</t>
  </si>
  <si>
    <t>Упорядкування сміттєзвалищ сіл Троїцької сільської ради  Любашівського району Одеської області</t>
  </si>
  <si>
    <t>30 годин</t>
  </si>
  <si>
    <t>Створення інженерно-топографічних планів сіл Троїцької сільської ради  Любашівського району Одеської області</t>
  </si>
  <si>
    <t>D.1.1.2 Підвищення рівня забезпеченості актуалізованою містобудівною документацією, розробленою на оновленій топографо-геодезичній основ,і для надання (виділення) земельних ділянок для містобудівних потреб</t>
  </si>
  <si>
    <t xml:space="preserve">Капітальний ремонт даху та підлоги  Троїцької ЗОШ І-ІІІ ступенів с.Троїцьке Любашівського району Одеської області,с.Троїцьке, провулок П.Чібашова,1, Любашівського району </t>
  </si>
  <si>
    <t xml:space="preserve">Капітальний ремонт Троїцької ЗОШ І-ІІІ ступенів, Любашівського району Одеської області,с.Троїцьке, провулок П.Чібашова,1, Любашівського району </t>
  </si>
  <si>
    <t xml:space="preserve">Капітальний ремонт  Гвоздавської ЗОШ І-ІІІ ступенів  за адресою: вул. Свято-Михайлівська 6, с.Гвоздавка - 2 Любашівський район </t>
  </si>
  <si>
    <t xml:space="preserve">Капітальний ремонт Новоселівської НВК "ЗОШ І-ІІ ступенів-ДНЗ" Любашівського району </t>
  </si>
  <si>
    <t xml:space="preserve">Капітальний ремонт теплотраси та системи опалення в ДНЗ Сонечко смт Любашівка Любашівського району </t>
  </si>
  <si>
    <t xml:space="preserve">Капітальний ремонт даху будівлі Познанської сільсьокої ради Любашівського району </t>
  </si>
  <si>
    <t xml:space="preserve">Ремонт адмінбудинку сільської ради с. Троїцьке Любашівського району </t>
  </si>
  <si>
    <t xml:space="preserve">Придбання охоронної системи для Ясенівської НВК "ЗОШ І-ІІІ ст ДНЗ" , та котла Любашівського району </t>
  </si>
  <si>
    <t xml:space="preserve">Придбання кухонного обладнання для закладів загальноїх середньої освіти Любашівського району </t>
  </si>
  <si>
    <t xml:space="preserve">Придбання меблів для закладівзагальноїх середньої освіти Любашівського району </t>
  </si>
  <si>
    <t>Капітальний ремонт ганку в Любашівській ЗОШ І-ІІІ ст.-гімназіяя Любашівського району</t>
  </si>
  <si>
    <t xml:space="preserve">Придбання мультімедійного обладнання для закладівзагальноїх середньої освіти Любашівського району </t>
  </si>
  <si>
    <t xml:space="preserve">Придбанняшкільних дошок для закладівзагальноїх середньої освіти Любашівського району </t>
  </si>
  <si>
    <t xml:space="preserve">Капітальний ремонт амбулаторії с.Ясеново 2 Любашівського району </t>
  </si>
  <si>
    <t xml:space="preserve">Встановлення опалення фельдшерсько - акушерського пункт в с.Покровка Любашівського району </t>
  </si>
  <si>
    <t>Придбання меблів для Новокарбівського сільського клубу Новокарбівської сільської ради Любашівського району</t>
  </si>
  <si>
    <t xml:space="preserve">Ремонт огорожі  Троїцького сільського клубу с. Троїцьке Любашівського району </t>
  </si>
  <si>
    <t xml:space="preserve">Поточний ремонт Новокарбівського сільського клубу Любашівського району </t>
  </si>
  <si>
    <t xml:space="preserve">Капітальний ремонт водопровідних мереж с. Солтанівка Любашівського району </t>
  </si>
  <si>
    <t xml:space="preserve">Катітальний ремонт водопровідних мереж с.Ясенове Друге Любашівського району </t>
  </si>
  <si>
    <t xml:space="preserve">Капітальний ремонт водопровідних мереж с.Олександрівка Сергіївської с/р  Любашівського району </t>
  </si>
  <si>
    <t>Капітальний ремонт водопровідних мереж с.Антонівка та Агеївка Іванівської с/р  Любашівського району</t>
  </si>
  <si>
    <t xml:space="preserve">капітальний ремонт вуличного освітлення сіл Бобрицької сільської ради Любашівського  району  </t>
  </si>
  <si>
    <t xml:space="preserve">Капітальний ремонт мережі вуличного освітлення  с. Гвоздавка Перша від ТП № 152 вул. Надії Любашівського району </t>
  </si>
  <si>
    <t xml:space="preserve">Капітальний ремонт мережі вуличного освітлення  с. Гвоздавка Перша від ТП № 156 вул. Сонячна Любашівського району </t>
  </si>
  <si>
    <t xml:space="preserve">Капітальний ремонт мережі вуличного освітлення  с. Гвоздавка Перша від ТП № 155 вул. Сонячна Любашівського району </t>
  </si>
  <si>
    <t>Капітальний ремонт мережі вуличного освітлення  с. Гвоздавка Друга від ТП № 298 вул. Польова Любашівського району</t>
  </si>
  <si>
    <t>Капітальний ремонт мережі вуличного освітлення  с. Гвоздавка Друга від ТП № 128 вул. Яблунева Любашівського району</t>
  </si>
  <si>
    <t xml:space="preserve">Капітальний ремонт мережі вуличного освітлення  с. Гвоздавка Друга від ТП № 130 вул. Нова Любашівського району </t>
  </si>
  <si>
    <t xml:space="preserve">Капітальний ремонт мережі вуличного освітлення  с. Солтанівка від ТП № 253 вул. Центральна, від ТП № 353 вул. Карманна Любашівського району </t>
  </si>
  <si>
    <t xml:space="preserve">Капітальний ремонт електромережі вуличного освітлення в смт. Зеленогірське Любашівського району </t>
  </si>
  <si>
    <t xml:space="preserve">Ремонт мереж вуличного освітлення с.Катеринівка Перша, с.Шайтанка, вул.Свято-Троїцька с.Троїцьке Любашівського району </t>
  </si>
  <si>
    <t>Капітальний ремонт мережі вуличного освітлення с.Ясенове Перше , Ясенове Друге Любашівського району</t>
  </si>
  <si>
    <t xml:space="preserve"> Капітальний ремонт частини тротуару паркової зони дитячого майданчика  на перехресті вулиць Софіївська та Володимира Князя та частини тротуару по вулиці Володимира Князя від "Меморіалу Слави" до ЗОШ НВК"I-IIIст.-ліцей смт Любашівка </t>
  </si>
  <si>
    <t xml:space="preserve">Капітальний ремонт першого  поверху лікувального корпусу  Любашівської районної центральної лікарні по  вул.Софіївській  , 47,
смт Любашівка
</t>
  </si>
  <si>
    <t>Виконання підрядних робіт з придбання,встановлення та облаштування водонапірної башти Рожновського по вулиці Володимира Князя в смт Любашівка Одеської області</t>
  </si>
  <si>
    <t>C.1.1.2    Розвиток та модернізація централізованої системи питного водопостачання</t>
  </si>
  <si>
    <t>на стадії розробки</t>
  </si>
  <si>
    <t>200.000</t>
  </si>
  <si>
    <t>135.000</t>
  </si>
  <si>
    <t>2019 -2020</t>
  </si>
  <si>
    <t>Встановлення системи опалення в сільському Будинку Культури с.Ясенове Перше Любашівського району Одеської області, капітальний ремонт підсобних приміщеть Будинку культури , та придбання спортивного інвентаря</t>
  </si>
  <si>
    <t xml:space="preserve">В.2.4.6. Забезпечення якісного та повноцінного оздоровлення дітей та підлітків 
</t>
  </si>
  <si>
    <t xml:space="preserve"> освіта</t>
  </si>
  <si>
    <t>не потребує</t>
  </si>
  <si>
    <t xml:space="preserve">В.2.4.6. Забезпечення якісного та повноцінного оздоровлення дітей та підлітків </t>
  </si>
  <si>
    <t>в наявності</t>
  </si>
  <si>
    <t>C.2.1. Підвищення стандартів життя</t>
  </si>
  <si>
    <t>Поточний ремонт доріг комунального значення на території Кричунівської сільської ради Любашівського району</t>
  </si>
  <si>
    <t>Капітальний ремонт містків комунального значення на території Кричунівської сільської ради Любашівського району</t>
  </si>
  <si>
    <t xml:space="preserve">Капітальний ремонт дороги по вул.Суворова з №1 по 244 с.Ясенове Друге Любашівського району </t>
  </si>
  <si>
    <t>Поточний ремонт комунальних доріг села Покровка Любашівського району</t>
  </si>
  <si>
    <t xml:space="preserve">Заміна даху Новокарбівської ЗОШ І-ІІ ст. с.Новокарбівка Любашівського району </t>
  </si>
  <si>
    <t xml:space="preserve">Реконструкція Новокарбівської ЗОШ І-ІІ ст. с.Новокарбівка Любашівського району </t>
  </si>
  <si>
    <t>Поточний ремонт приміщення сільської ради с.Ясенове Друге Любашівського району</t>
  </si>
  <si>
    <t xml:space="preserve">Придбання  ігрових майданчиків 3 шт. Троїцька сільська рада  Любашівського району </t>
  </si>
  <si>
    <t xml:space="preserve">Придбання та встановлення дитячого ігрового майданчика  с.Покровка Любашівського району </t>
  </si>
  <si>
    <t>Капітальний ремонт водопровідних мереж вул.Шевченка, вул. олотогірської, пров.Газовий с.Троїцьке Любашівського району</t>
  </si>
  <si>
    <t xml:space="preserve">Встановлення освітлення в с. Червоний Яр  Любашівського району </t>
  </si>
  <si>
    <t xml:space="preserve">Капітальний ремонт електромережі вуличного освітлення с.Михайлівка Любашівського району </t>
  </si>
  <si>
    <t xml:space="preserve">Придбання пожежного модуля Троїцька сільська рада с.Троїцьке Любашівського району </t>
  </si>
  <si>
    <t>Придбання та встановлення відеокамер по центральній вулиці с. Покровка Любашівського району</t>
  </si>
  <si>
    <t xml:space="preserve">Капітальний ремонт будівлі цілісного майнового комплексу Любашівської районної друкарні для розміщення ЦНАПу в смт Любашівка </t>
  </si>
  <si>
    <t>Захарівська РДА</t>
  </si>
  <si>
    <t>Ремонт дороги с. Карабанве (біля сільської ради)</t>
  </si>
  <si>
    <t>Дорожнє господарство</t>
  </si>
  <si>
    <t>х</t>
  </si>
  <si>
    <t xml:space="preserve"> Покращення умов пересування для жителів сільської ради</t>
  </si>
  <si>
    <t>Поточний ремонт дороги і місту с. Дементівка (800 м)</t>
  </si>
  <si>
    <t xml:space="preserve"> -</t>
  </si>
  <si>
    <t>Ремонт дороги с. Бирносове-с. Новозаріцьке</t>
  </si>
  <si>
    <t>Роботи не виконанні у зв'язку з відсутністю документації на відповдну дорогу</t>
  </si>
  <si>
    <t>Поточний ремонт 
вул. Прикордонна с. Павлівка</t>
  </si>
  <si>
    <t>Роботи не виконанні у зв'язку з відсутністю фінансування</t>
  </si>
  <si>
    <t>Капітальний ремонт дороги 
вул. Шкільна с. Войничево (700 м)</t>
  </si>
  <si>
    <t>Капітальний ремонт дороги 
вул. Щаслива в смт Захарівка</t>
  </si>
  <si>
    <t>Завершення ккапітального ремонту дороги вул.Садова в смт Захарівка</t>
  </si>
  <si>
    <t xml:space="preserve">Поліпшення транспортно-експлуатаційного стану існуючих автомобільних доріг </t>
  </si>
  <si>
    <t>Капітальний ремонт 
вул. Заводська в смт Захарівка</t>
  </si>
  <si>
    <t xml:space="preserve">"Капітальний ремонт лінії вуличного освітлення 
вул. Щаслива смт. Захарівка"
</t>
  </si>
  <si>
    <t>А.1.1.4. Створення умов для комфортного та безпечного руху пасажирів</t>
  </si>
  <si>
    <t>Створення умов для комфортного та беспечного руху населення</t>
  </si>
  <si>
    <t>Придбання котла на альтернативному виді опалення Новозаріцького НВК</t>
  </si>
  <si>
    <t>А.2.1.4. Застосування альтернативних (відновлювальних) джерел енергії</t>
  </si>
  <si>
    <t>Забезпечення теплового режиму</t>
  </si>
  <si>
    <t>Заміна вікон Новозаріцької ЗОШ І-ІІ ступенів</t>
  </si>
  <si>
    <t>А.2.2.4. Підвищення енергоефективності обєктів, що фінансуються з державного та місцевого бюджетів, зокрема шляхом зменшення питомих втрат у теплових, електричних та водопровідних мережах</t>
  </si>
  <si>
    <t>Капітальний ремонт (заміна вікон) комунальної установи "Навчальний-виховний комплекс "Загальноосвітній навчальний заклад І-ІІІ ступенів - дошкільний заклад с.Йосипівка Фрунзівського району Одеської області *</t>
  </si>
  <si>
    <t>2017</t>
  </si>
  <si>
    <t>Створення умов для належного навчання учнів</t>
  </si>
  <si>
    <t>Заміна вікон Войничівської ЗОШ І-ІІ  ступенів на склопакети (20 шт)</t>
  </si>
  <si>
    <t>Поліпшення умов навчання учнів</t>
  </si>
  <si>
    <t>Прокладання тротуарної плитки в парку с. Павлівка</t>
  </si>
  <si>
    <t>А.3.1.3. Покращання стану зон відпочинку на морському узбережжі, розвиток інфраструктури курортів, утримання та благоустрій парків, пляжів</t>
  </si>
  <si>
    <t>Благоустрій населеного пункту</t>
  </si>
  <si>
    <t>Придбання мультимедійних дошок в Оленівській та Росіянівській навчальн-виховні комплекси</t>
  </si>
  <si>
    <t xml:space="preserve">В.1.1.4. Впровадження і реалізація нових освітніх проектів (електронні підручники, дистанційні форми навчаннята сучасних інформаційних, комунікаційних технологій </t>
  </si>
  <si>
    <t>Капітальний ремонт Мар`янівського ФАПу Захарівського району Одеської області</t>
  </si>
  <si>
    <t>В.2.1.1. Підвищення рівня забезпеченості медичними послугами (розвиток та удосконалення мережі закладів охорони здоровя, особливо, у сільській місцевості)</t>
  </si>
  <si>
    <t>Поточний ремонт Будинку культури с. Павлівка</t>
  </si>
  <si>
    <t>В.2.2.7. Захист обєктів культурної спадщинивід загрози знищення, пошкодження або руйнування</t>
  </si>
  <si>
    <t>Забезпечення водопотачанням с. Парканівка (водопровід 2 км)</t>
  </si>
  <si>
    <t>С.1.1.2. Розвиток та модернізація централізованої системи водопостачання</t>
  </si>
  <si>
    <t>Житлово-комунальна сфера</t>
  </si>
  <si>
    <t>Роботи не виконанні у звязку з обмеженим фінансуванням</t>
  </si>
  <si>
    <t>Виготовлення технічної документації та будівництво артсвердловини по вул. Щаслива, 84А в смт. Захарівка</t>
  </si>
  <si>
    <t>Забеспечення населення питною водою</t>
  </si>
  <si>
    <t>Капітальний ремонт системи водопостачання с.Йосипівка Фрунзівського району *</t>
  </si>
  <si>
    <t>Реконструкція водопровідної мережі і майданчиків артезіанських свердловин в смт. Затишшя Фрунзівського району Одеської області</t>
  </si>
  <si>
    <t xml:space="preserve">Технічне переоснащення системи опалення Перехрестівського НВК на альтернативному виді опалення </t>
  </si>
  <si>
    <t xml:space="preserve">Модернізація системи опалення Перехрестівського НВК </t>
  </si>
  <si>
    <t>Заміна вікон Онилівського 
ЗОШ  І-ІІ ступенів (40 штук)</t>
  </si>
  <si>
    <t>Заміна вікон Онилівського сільського будинку культури</t>
  </si>
  <si>
    <t>2019</t>
  </si>
  <si>
    <t>Благоустрій сільського будинку культури</t>
  </si>
  <si>
    <t>Відсутність коштів. В бюджеті селищної рад передбачено 10%  співфінансування від загальної кошторисної вартості</t>
  </si>
  <si>
    <t>Відсутність фінансування</t>
  </si>
  <si>
    <t>В 2018 році замінено 7 вікон за кошти місцевого бюджету</t>
  </si>
  <si>
    <t>Обмежене фінансування , замінено частину вікон</t>
  </si>
  <si>
    <t>Збереження енергоефективності навчально-виховного комплексу</t>
  </si>
  <si>
    <t>Капітальний ремонт дороги сполученням с. Онилове та 
с. Перехрестове</t>
  </si>
  <si>
    <t>Ремонт КЗ "Дитяча юнацька спортивна школа"</t>
  </si>
  <si>
    <t>В.2.3.3. Створення умов щодо збереження існуючої мережі ДЮСШ, СДЮШОР, ШВСМ області</t>
  </si>
  <si>
    <t>Водозабезпечення вул. Нова, Набережна села Василівка</t>
  </si>
  <si>
    <t>планується розроблення проектно-кошторисної документації</t>
  </si>
  <si>
    <t>Ремонт дороги с.Росіянівка</t>
  </si>
  <si>
    <t>Капітальний ремонт дороги по вул. 1 Травня смт. Захарівка</t>
  </si>
  <si>
    <t>Капітільний ремонт дороги вул. Суворова смт. Захарівка</t>
  </si>
  <si>
    <t>Капітальний ремонт дорожнього покриття с. Петрівка</t>
  </si>
  <si>
    <t>Капітальний ремонт дороги с.Савчинське вул. Центральна</t>
  </si>
  <si>
    <t>Капітальний ремонт дороги с.Войничеве вул.Центральна</t>
  </si>
  <si>
    <t xml:space="preserve">Заміна вікон Войничівської ЗОШ І-ІІ  ступенів на склопакети </t>
  </si>
  <si>
    <t>А.2.2.4. Підвищення енергоефективності обєктів, що фінансуються з державного та місцевих бюджетів, зокрема шляхом зменшення питомих втрат у теплових, енергетичних та водопровідних мережах</t>
  </si>
  <si>
    <t>Заміна вікон в приміщенні Карабанівської сільської ради</t>
  </si>
  <si>
    <t>Заміна вікон Новозаріцького НВК</t>
  </si>
  <si>
    <t>Придбання мультимедійних дошок в 5 закладах загальної средньої освіти</t>
  </si>
  <si>
    <t>В.2.1.1. Підвищення рівня забезпеченості медичиними послугами (розвиток та удосконалення мережі закладів охорони здоровя, особливо у сільській місцевості)</t>
  </si>
  <si>
    <t>С.1.1.2. Розвиток та модернізація централізованої системи питного водопостачання</t>
  </si>
  <si>
    <t>Капітальний ремонт водомережі по вул. Дальня смт. Захарівка</t>
  </si>
  <si>
    <t>Розвиток житлово-комунального господарства</t>
  </si>
  <si>
    <t>С.2.2.2. Реалізація екологічних заходів щодо навколишнього природного середовища</t>
  </si>
  <si>
    <t xml:space="preserve">Капітальний ремонт електромережі вуличного освітлення с. Росіянівка Захарівського району </t>
  </si>
  <si>
    <t>Забезпечення кабінетів природничо-математичних предметів закладів загальної середньої освіти</t>
  </si>
  <si>
    <t>Заміна дверей в приміщенні Карабанівської сільської ради</t>
  </si>
  <si>
    <t>Капітальний ремонт дороги по вул. Шосейній</t>
  </si>
  <si>
    <t>Виготовляється проектно-кошторисна документаія</t>
  </si>
  <si>
    <t>Онилівська сільська рада</t>
  </si>
  <si>
    <t>2019-2022</t>
  </si>
  <si>
    <t>Забезпечення населення району енергоресурсами</t>
  </si>
  <si>
    <t>Склад для приймання зберігання, відвантаження сільськогосподарської продукції та інших продуктів пов'язаних з виробництвом сільськогосподарської продукції</t>
  </si>
  <si>
    <t xml:space="preserve">A.4.2.3. Впровадження сучасних технологій зберігання
та переробки продукції сільського господарства
</t>
  </si>
  <si>
    <t>Можливість аграріїв району відвантажувати сільськогосподарську продукцію до складу фермерського господарства</t>
  </si>
  <si>
    <t>A.2.1.4. Застосування альтернативних
(відновлювальних) джерел енергії</t>
  </si>
  <si>
    <t xml:space="preserve">Ширяївська РДА </t>
  </si>
  <si>
    <t xml:space="preserve">Капітальний ремонт дороги по вул. Центральна, Балтська с.Петровірівка </t>
  </si>
  <si>
    <t>А.1.1.3. Реконструкція та  будівництво автомобільних доріг місцевого значення</t>
  </si>
  <si>
    <t>Дорожнє госопдарство</t>
  </si>
  <si>
    <t xml:space="preserve">Покраження автомобільного споллучення в населеному пункті </t>
  </si>
  <si>
    <t>Поточний ремонт дороги                  вул. Ломоносова, Чапаєва, Шкільна               с. Новосвітівка</t>
  </si>
  <si>
    <t xml:space="preserve">Покраження автомобільного сполучення в населеному пункті </t>
  </si>
  <si>
    <t xml:space="preserve">Капітальний ремонт дороги по вул. Миру с.Чорний Кут </t>
  </si>
  <si>
    <t>Проект невиконаний</t>
  </si>
  <si>
    <t>Кошти непрофінансовані</t>
  </si>
  <si>
    <t>Капітальний  ремонт дороги вул. Шевченка                                   с. Володимирівка</t>
  </si>
  <si>
    <t>Капітальний  ремонт дороги вул. Степова                                    с. Миколаївка</t>
  </si>
  <si>
    <t>Капітальний  ремонт дороги вул. Терешковвої, Пирогова, Ломоносова                                    с. Армашівка</t>
  </si>
  <si>
    <t>Капітальний  ремонт дороги вул. Преображенська                                    с. Преображенка</t>
  </si>
  <si>
    <t>Капітальний  ремонт дороги вул. Терешковвої, Пирогова,                                    с. Армашівка</t>
  </si>
  <si>
    <t>В.2.2.1. Розбудова у сільській  місцевості об'єктів культури</t>
  </si>
  <si>
    <t>Будівництво сільського будинку культури          с. Саханське</t>
  </si>
  <si>
    <t>С.2.2.2. Реалізація  екологічних заходів щодо охорони навколишнього природного середовища</t>
  </si>
  <si>
    <t>Розчистка русла річки  Середній  Куяльник</t>
  </si>
  <si>
    <t>Вуличне освітлення       вул. Центральна       с. Новосвітівка</t>
  </si>
  <si>
    <t xml:space="preserve">Покращенн житлово-комунальних умов проживання населення </t>
  </si>
  <si>
    <t>Ширяївська РДА</t>
  </si>
  <si>
    <t xml:space="preserve">Покращення умов  дозвілля населення </t>
  </si>
  <si>
    <t>Покращення автомобільного сполучення</t>
  </si>
  <si>
    <t>Капітальний  ремонт дороги  по вул.Підгірна с.Петровірівка</t>
  </si>
  <si>
    <t>Покращення авпомобільного сполучення</t>
  </si>
  <si>
    <t>Капітальний  ремонт-відновлення пішохідної доріжки   по вул.Центральна с.Петровірівка</t>
  </si>
  <si>
    <t xml:space="preserve">Покращення стану надання  житлово-комунальнихпослуг населенню </t>
  </si>
  <si>
    <t>Капітальний  ремонт дороги  по вул.Миру   с.Старі Маяки</t>
  </si>
  <si>
    <t>Капітальний  ремонт дороги  по вул.Шевченко    с.Чогодарівка</t>
  </si>
  <si>
    <t>Прибудова класних кімнат до будівлі Новоєлизаветівської ЗОШ І-ІІІ ст.,            вул. Шкільна , 1  с.Новоєлизаветівка</t>
  </si>
  <si>
    <t>В.1.1.2. Реконструкція пристсованих приміщень та діючих закладів, повернення до мережі закладів, що використоваються не за призначенням</t>
  </si>
  <si>
    <t xml:space="preserve">Покращення умов навчання </t>
  </si>
  <si>
    <t>Поточний ремонт ДНЗ "Сонечко" Старомаяківського НВК, ЗОШ  І-ІІІ ст., вул. Центральна, 3  с.Старі Маяки</t>
  </si>
  <si>
    <t>Покращення умов дозвіллня населення</t>
  </si>
  <si>
    <t>Капітальний  ремонт сільського будинку культури                        с. Маркевичеве</t>
  </si>
  <si>
    <t>Капітальний ремонт електромережі вуличного освітлення в с. Петровірівка по вул. Козацька, Озерна, Заводська, Сонячна та Затишна</t>
  </si>
  <si>
    <t>Капітальний ремонт покриття майданчика біля школи по           вул. Шкільна с.Новосвітівка</t>
  </si>
  <si>
    <t>Придбання вежі Рожновського              с. Старі Маяки</t>
  </si>
  <si>
    <t>Капітальний  ремонт водогону по вул.Козацька              с. Нові Маяки</t>
  </si>
  <si>
    <t>Савранська РДА</t>
  </si>
  <si>
    <t>Покращення темперетурного режиму в приміщеннях, економія енергетичних ресурсів</t>
  </si>
  <si>
    <t>Створення мережі туристично-інформаційних візит-центрів на Півночі Одеської області</t>
  </si>
  <si>
    <t>Підвищення туристичного потенціалу</t>
  </si>
  <si>
    <t xml:space="preserve">Відсутність фінансування </t>
  </si>
  <si>
    <t>Капітальний ремонт будівлі Савранської ЗОШ I-IIIступенів в смт. Саврань вул.Миру,68 Савранського району Одеської області</t>
  </si>
  <si>
    <t>В.1.1.1  Розвиток мережі шкільних навчальних закладів різних типів та форм власності</t>
  </si>
  <si>
    <t>1499.9</t>
  </si>
  <si>
    <t>Створення мережі філіалів Савранського молодіжного центру «Нове покоління» в Одеській, Вінницькій, Миколаївській та Кіровоградській областях</t>
  </si>
  <si>
    <t>В.2.4.5. Підтримка громадської активності молоді, забезпечення постійної співпраці органів державної влади та органів місцевого самоврядування з молодіжними громадськими організаціями, залучення молоді до проведення культурно-масових заходів та організації їх дозвілля</t>
  </si>
  <si>
    <t>Будівництво і благоустрій територій</t>
  </si>
  <si>
    <t xml:space="preserve">188,662 ; 184,341, 1470,5 </t>
  </si>
  <si>
    <t xml:space="preserve">A.1.1.4. Створення умов для комфортного і безпечного
руху пасажирів
</t>
  </si>
  <si>
    <t>Технічне переоснащення районного будинку культури (системи опалення)</t>
  </si>
  <si>
    <t xml:space="preserve">Капітальний ремонт даху Концебівської ЗОШ </t>
  </si>
  <si>
    <t xml:space="preserve">Капітальний ремонт даху Дубинівського НВК </t>
  </si>
  <si>
    <t>Капітальний ремонт головного корпусу Савранської ЗОШ</t>
  </si>
  <si>
    <t>Капітальний ремонт автокласу Савранської ЗОШ</t>
  </si>
  <si>
    <t xml:space="preserve">Капітальний ремонт Савранської ЗОШ (опорний заклад) </t>
  </si>
  <si>
    <t>Капітальний ремонт Бакшанського НВК (опорний заклад)</t>
  </si>
  <si>
    <t>Капітальний ремонт санвузлів (облаштування сантехнічного та електричного обладнання ) Слюсарівського НВК</t>
  </si>
  <si>
    <t>B.2.1.1.Підвищення якості та доступності медичних послуг</t>
  </si>
  <si>
    <t>Капітальний ремонт автокласів опорного навчльно-закладу Савранський НВК "загальнооствітня школа- ст.-ДНЗ в смт Саврань вул. Миру, 68 Савранського району</t>
  </si>
  <si>
    <t>Капітальний ремонт фасаду початкової школи опорного навчального закладу Савранський НВК "загальнооствітня школа-I-III  ст.-ДНЗ в смт Саврань вул. Миру, 68 Савранського району (завершення)</t>
  </si>
  <si>
    <t>Завершення Будівництва амбулаторії загальної практики-сімейної  медицини в  с. Бакша, Савранський район</t>
  </si>
  <si>
    <t xml:space="preserve">Капітальний ремонт сучасного дитячого простору на базі районної бібліотеки (заміна вікон,дверей,підлоги,шпаклювання стін,заміна системи опалення та освітлення) за адресою:Соборна,20 смт Саврань ,Савранського району </t>
  </si>
  <si>
    <t>Капітальний ремонт Слюсарівського ДНЗ</t>
  </si>
  <si>
    <t>B.2.2.3. Збереження та популяризація розташованих в регіоні об'єктів культурної спадщини</t>
  </si>
  <si>
    <t>9 461 ,986</t>
  </si>
  <si>
    <t xml:space="preserve">Капітальний ремонт водогону с. Бакша, Савранський район </t>
  </si>
  <si>
    <t xml:space="preserve">Капітальний ремонт головного корпусу опорного навчльно-закладу Савранський НВК "загальнооствітня школа- I-III ст.-ДНЗ в смт Саврань вул. Миру, 68 Савранського району </t>
  </si>
  <si>
    <t>Капітальний ремонт санвузлів початкової школи с.Осички вул. Центральна Савранського району</t>
  </si>
  <si>
    <t>Капітальний ремонт фасаду та даху Полянецького НВК "загальнооствітня школа- I-III ст.-ДНЗ" в с. Полянецьке  вул. Центральна, 123 Савранського району</t>
  </si>
  <si>
    <t xml:space="preserve">Капітальний ремонт приміщень  районного будинку культури: фасад, праве крило будівлі, фойє, глядацького залу за адресою смт.Саврань </t>
  </si>
  <si>
    <t>Тарутинська РДА</t>
  </si>
  <si>
    <t>A.1.1.2. Покращання транспортно-експлуатаційного стану автомобільних доріг, доведення їх до параметрів І категорії</t>
  </si>
  <si>
    <t>Капітальний ремонт фасаду будівлі  Концебівської ЗОШ І-ІІІ ст.</t>
  </si>
  <si>
    <t xml:space="preserve">Завершення капітального ремонту приміщення початкової школи опорного закладу Савранського НВК  ЗОШ І-ІІІ ступенів </t>
  </si>
  <si>
    <t xml:space="preserve">Освіта </t>
  </si>
  <si>
    <t>Капітальний ремонт підлоги Осичківської ЗОШ І-ІІІ ст.</t>
  </si>
  <si>
    <t xml:space="preserve">Капітальний ремонт бігової доріжки районного стадіону смт Саврань </t>
  </si>
  <si>
    <t>C.1.2.4. Залучення інвестицій у будівництво та/або реконструкцію вулично-дорожньої мережі, інженерної та соціальної інфраструктури</t>
  </si>
  <si>
    <t>Будівництво амбулаторії загальної практики-сімейної  медицини в  с. Бакша, Савранський район</t>
  </si>
  <si>
    <t>Болградська РДА</t>
  </si>
  <si>
    <t>Реконструкція покрівлі ДНЗ ясла-садка №11 "Берізка", м.Болград</t>
  </si>
  <si>
    <t>Ремонт (реставраційний) дворового фасаду та частини приміщень гімназії ім. Г.С. Раковського (м.Болград)</t>
  </si>
  <si>
    <t>Капітальний ремонт Будинку культури с. Нові Трояни (ремонт глядацького залу, закупка апаратури)</t>
  </si>
  <si>
    <t>Капітальний ремонт стадіону с. Калчева</t>
  </si>
  <si>
    <t>Будівництво артсеврдловини в с. Оріхівка</t>
  </si>
  <si>
    <t>Капітальний ремонт частини площі 28 Червня, м. Болград</t>
  </si>
  <si>
    <t>Капітальний ремонт (заміна вікон і дверей, благоустрій території) Кубейського НВК "ЗОШ І-ІІІ ступенів - ліцей"</t>
  </si>
  <si>
    <t xml:space="preserve">C.1.1.3    Сприяння енергозабезпеченню сільських
населених пунктів на принципах сталого розвитку
</t>
  </si>
  <si>
    <t>C.1.1.2     Розвиток та модернізація централізованої
системи питного водопостачання</t>
  </si>
  <si>
    <t>Капітальний ремонт дороги - 
С 160702  Дмитрівка – Нові Трояни</t>
  </si>
  <si>
    <t>Капітальний ремонт дороги - 
Т– 16– 32 КПП «Нові Трояни» –  Кубей – Болград, (Молдова-Україна)</t>
  </si>
  <si>
    <t>Капітальний ремонт дороги - Олександрівка – Городнє</t>
  </si>
  <si>
    <t>Капітальний ремонт дороги - 
Т– 16– 08 Виноградне – Оріхівка – Кубей</t>
  </si>
  <si>
    <t>Капітальний ремонт дороги - Винограднє – Голиця – Т –16 – 06</t>
  </si>
  <si>
    <t>Капітальний ремонт дороги - 
С 160701 Болград – Табаки – Залізничне</t>
  </si>
  <si>
    <t xml:space="preserve">Капітальний ремонт дороги по 
вул. Соснова від вул. Болградська до будинку №19 по вул.Соснова в с.Табаки Болградського району </t>
  </si>
  <si>
    <t xml:space="preserve">Капітальний ремонт Дмитрівського НВК "Загальноосвітня школа І-ІІІ ступенів-дошкільний навчальний заклад імені С.С.Курогло", с.Дмитрівка Болградського району* </t>
  </si>
  <si>
    <t xml:space="preserve">Проведення енергоефективних та енергозберігаючих заходів - Баннівська ЗОШ, с. Баннівка, Болградського району </t>
  </si>
  <si>
    <t xml:space="preserve">Проведення енергоефективних та енергозберігаючих заходів - Городненьська ЗОШ, с. Городнє, Болградського району </t>
  </si>
  <si>
    <t xml:space="preserve">Проведення енергоефективних та енергозберігаючих заходів - Ясла-садок,"Казка" с. Калчева, Болградського району </t>
  </si>
  <si>
    <t xml:space="preserve">Проведення енергоефективних та енергозберігаючих заходів - Дитячий садок "Джерельце", 
с. Залізничне, Болградського району </t>
  </si>
  <si>
    <t xml:space="preserve">Капітальний ремонт по благоустрою яслі-садок "Казка", с. Каракурт, Болградського району </t>
  </si>
  <si>
    <t xml:space="preserve">Проведення енергоефективних та енергозберігаючих заходів - Дитяча районна бібліотека, м. Болград, Болградського району </t>
  </si>
  <si>
    <t>Капітальний ремонт Городненської загальноосвітньої школи І-ІІІ ступенів Болградської районної ради Одеської області</t>
  </si>
  <si>
    <t>Капітальний ремонт амбулаторії загальної практики-сімейної медицини в с.Дмитрівка КЗ "Болградський районний центр первинної медичної допомоги"</t>
  </si>
  <si>
    <t>Розвиток спортивної інфраструктури  Болградського району  та побудова сталої основи для подальшого гарантованого динамічного розвитку взаємовідносин між південними регіонами Одеської області</t>
  </si>
  <si>
    <t>A.1.1.1.Будівництво нових швидкісних
автомагістралей, автомобільних доріг загального
користування державного значення за пріоритетними
напрямками розвитку регіону та за напрямками
туристичних маршрутів</t>
  </si>
  <si>
    <t>B.1.1.1. Розвиток мережі дошкільних навчальних
закладів різних типів та форм власності</t>
  </si>
  <si>
    <t>B.1.1.2. Реконструкція пристосованих приміщень та
діючих закладів, повернення до мережі закладів, що
використовуються не за призначенням</t>
  </si>
  <si>
    <t xml:space="preserve">Добудова школи на 450 учнівських  місць в селі Василівка Болградського району </t>
  </si>
  <si>
    <t xml:space="preserve">Капітальний  ремонт покрівлі будівлі  будинку культури  
ім. Малакчі І.І. вул. Гагарина, 1 с.Виноградівка, Болградський район </t>
  </si>
  <si>
    <t>Будівництво будинку для урочистих заходів (РАЦС) та для розміщення дитячої бібліотеки</t>
  </si>
  <si>
    <t>Реконструкція Меморіалу "Слави" м. Болград</t>
  </si>
  <si>
    <t>Футбольний майданчик зі штучного покриття за адресою: пл. 28 Червня, 26, м. Болград</t>
  </si>
  <si>
    <t>В.2.3.2. Створення умов щодо реконструкції та
збереження існуючих спортивних об’єктів</t>
  </si>
  <si>
    <t>Капітальний ремонт благоустрою території Спасо-Преображенського собору</t>
  </si>
  <si>
    <t>В.1.1.2. Реконструкція пристосованих приміщень та
діючих закладів, повернення до мережі закладів, що
використовуються не за призначенням</t>
  </si>
  <si>
    <t>2017-2018 рр.</t>
  </si>
  <si>
    <t>Ремонт приймального відділення Болградської центральної районної лікарні</t>
  </si>
  <si>
    <t xml:space="preserve">B.2.1.1.  Підвищення рівня забезпеченості медичними
послугами </t>
  </si>
  <si>
    <t>B.2.2.2.     Розбудова культурних центрів</t>
  </si>
  <si>
    <t>B.2.2.6.  Реставрація пам'яток історичної та
культурної спадщини</t>
  </si>
  <si>
    <t xml:space="preserve">В.2.3.2.    Створення умов щодо реконструкції та
збереження існуючих спортивних об’єктів
</t>
  </si>
  <si>
    <t>Поточний середній ремонт автомобільної дороги загального користування державного значення Т-16-44 КПП "Лісне" - КПП "Малоярославець Перший", на ділянках км 13+160 - км 14+000, км 15+500 - км 25+200, км 26+200 - км 34+300, км 36+300 - км 40+105</t>
  </si>
  <si>
    <t xml:space="preserve">У 2018 році не реалізовувався, відсутність фінансування </t>
  </si>
  <si>
    <t xml:space="preserve">Капітальний ремонт дитячого садка в смт. Березине,
вул. Комсомольська, 51 Тарутинського району Одеської області (корегування) (завершення будівництва) </t>
  </si>
  <si>
    <t>В 1.1.1 Розвиток мережі дошкільних  закладів різних типів та форм власності</t>
  </si>
  <si>
    <t>Будівництво дитячого садку в селищі Бородине</t>
  </si>
  <si>
    <t xml:space="preserve">Капітальний ремонт навчально-виховного комплексу "Загальноосвітня школа I-III ступенів-дошкільний заклад" с.Олександрівка </t>
  </si>
  <si>
    <t>В 1.1.2 Реконструкція пристосованих приміщень та діючих закладів, повернення до мережі закладів, що використовують ви не за призначенням</t>
  </si>
  <si>
    <t>Заказчик КП "Облтрансбуд"</t>
  </si>
  <si>
    <t xml:space="preserve">Капітальний ремонт Петрівського Другого навчально-виховного комплексу «Загальноосвітня школа І-ІІІ ступенів-дошкільний навчальний заклад» </t>
  </si>
  <si>
    <t xml:space="preserve">Капітальний ремонт Тарутинського НВК "ЗНЗ І-ІІІ ступенів - Ліцей - ДНЗ" </t>
  </si>
  <si>
    <t>Школа на 470 місць с. Надрічне, Тарутинського району Одеської області-завершення будівництва (корегування)</t>
  </si>
  <si>
    <t>В 1.1.4   Створення умов рівного доступу до якісної освіти дітям з особливими освітніми потребами, у тому числі з інвалідністю</t>
  </si>
  <si>
    <t>Капітальний ремонт Серпневської амбулаторії загальної практики сімейної медицини  Тарутинського району Одеської області</t>
  </si>
  <si>
    <t>В 2.1.1 Підвищення рівня забезпеченості медичними послугами (розвиток та удосконалення мережі закладів охорони здоров’я, особливо, у сільській місцевості)</t>
  </si>
  <si>
    <t>Виготовлення ПКД "Будівництво ФАПу в с.Петрівськ-1</t>
  </si>
  <si>
    <t>Придбана будівля для розтушування ФАПу- обласний бюджет 144,5 тис. грн., районний -55,1 тис. грн., сільській - 115,4 тис. грн.</t>
  </si>
  <si>
    <t>Реконструкція котельні НВК 
с. Євгенівка Тарутинського району Одеської області</t>
  </si>
  <si>
    <t>В.2.2.1. Розбудова у сільській місцевості об'єктів культури</t>
  </si>
  <si>
    <t>Реконструкція котельні НВК 
смт. Бородіно Тарутинського району Одеської області</t>
  </si>
  <si>
    <t>Закупівля крісел для Будинку культури смт. Тарутине, Тарутинського  району Одеської області</t>
  </si>
  <si>
    <t>Капітальний ремонт будинку культури по вул.Шевченко 17, с.Миколаївка, Тарутинського району Одеської області *</t>
  </si>
  <si>
    <t>Реконструкція стадіону в 
смт. Тарутине</t>
  </si>
  <si>
    <t>В 2.3.2 Створення умов щодо реконструкції та збереження існуючих спортивних об’єктів</t>
  </si>
  <si>
    <t xml:space="preserve">Будівництво водопровідної мережі (3 км) в с. Єлізоветівка Тарутинського району Одеської області </t>
  </si>
  <si>
    <t>С 1.1.2 Розвиток та модернізація централізованої системи питного водопостачання</t>
  </si>
  <si>
    <t>Каналізація східної частині 
смт. Тарутине Одеської області</t>
  </si>
  <si>
    <t>С 2.2.1  Модернізація системи водовідведення для створення умов екологічної безпеки життя населення</t>
  </si>
  <si>
    <t>забезпеченно населення якісною питною водою</t>
  </si>
  <si>
    <t>Покращення умов життєдіяльності населення</t>
  </si>
  <si>
    <t>Забезпечення повноцінної підготовки дітей, зменшення  дефіциту  місць  в  дошкільному закладі  
смт. Березине та зменшення соціальної напруги в селищі</t>
  </si>
  <si>
    <t>1560,0 /1462,1</t>
  </si>
  <si>
    <t>1255,5 /1251,7</t>
  </si>
  <si>
    <t>Капітальний ремонт дороги по вулиці Зарічна с. Калачівка Тарутинського району Одеської області</t>
  </si>
  <si>
    <t>190.3</t>
  </si>
  <si>
    <t>А.2.2.4. Підвищення енергоефективності об’єктів, що фінансуються з державного та місцевих бюджетів, зокрема шляхом зменшення питомих втрат у теплових, електричних та водопровідних мережах</t>
  </si>
  <si>
    <t>В.1.1.1 Розвиток мережі шкільних навчальних закладів різних типів та форм власності</t>
  </si>
  <si>
    <t>Придбання дихального апарату для новонароджених КУ Тарутинська ЦРЛ</t>
  </si>
  <si>
    <t>В.2.1.6. Соціальний захист та соціальне обслуговування населення, у т.ч. тимчасово переміщених осіб</t>
  </si>
  <si>
    <t>С.1.2.3. Поліпшення соціально-побутових умов в сільській місцевості шляхом підвищення рівня інженерного облаштування села</t>
  </si>
  <si>
    <t>Будівництво траси підвідного газопроводу до с. Красне Тарутинського району</t>
  </si>
  <si>
    <t>Придбання трактору для с. Красне Тарутинського району</t>
  </si>
  <si>
    <t>106.0</t>
  </si>
  <si>
    <t>С.2.2.2. Реалізація екологічних заходів щодо охорони навколишнього природного середовища</t>
  </si>
  <si>
    <t xml:space="preserve">Капітальний ремонт та благоустрій в'їзду і частки кладовища в смт. Березине Тарутинського району </t>
  </si>
  <si>
    <t xml:space="preserve">Капітальний ремонт дороги по вулиці Зарічна с. Калачівка Тарутинського району </t>
  </si>
  <si>
    <t xml:space="preserve">Капітальний ремонт тротуарних доріжок Центрального парку смт. Тарутине  </t>
  </si>
  <si>
    <t xml:space="preserve">Капітальний ремонт території прилеглої до території селищної ради по вул. Красна №201 смт. Тарутине   </t>
  </si>
  <si>
    <t xml:space="preserve">Капітальний ремонт тротуарної доріжки від пр. Миру 48- Красна №154 (вдоль стадіона) смт. Тарутине  </t>
  </si>
  <si>
    <t xml:space="preserve">Капітальний ремонт  Миколаївського НВК ЗОШ І-ІІІ ступенів - дошкільний навчальний заклад  Тарутинської районної ради </t>
  </si>
  <si>
    <t xml:space="preserve">Капітальний ремонт Іванчанського НВК ЗОШ І ступеня - дошкільний навчальний заклад Тарутинської районної ради </t>
  </si>
  <si>
    <t>Капітальний ремонт будівлі навчально-виховного комплексу літ. "А" з влаштуванням санвузлів за адресою: с. Нове Тарутине, вулиця Космонавтів, 2, Тарутинського району</t>
  </si>
  <si>
    <t>Капітальний ремонт квартир №5 та №6, які знаходяться за адресою: вул. Красна 75 А, смт. Тарутине, Тарутинського району</t>
  </si>
  <si>
    <t xml:space="preserve">Капітальний ремонт Серпневського навчально-виховного комплексу "Загальноосвітня школа І-ІІІ ступенів - дошкільний навчальний заклад" Тарутинської районної ради   </t>
  </si>
  <si>
    <t xml:space="preserve">Облаштування кімнати психологічного розвантаження для дітей з особливими потребами Березинського навчально-виховного компексу "Загальноосвітня школа І-ІІІ ступенів - дошкільний навчальний заклад" с.Березине Тарутинського району </t>
  </si>
  <si>
    <t>Капітальний ремонт ФАПу в с. Слобідка Тарутинського району</t>
  </si>
  <si>
    <t xml:space="preserve">Придбання будівлі для розміщення ФАПу в с. Петрівськ Тарутинського району </t>
  </si>
  <si>
    <t>Придбання житла для дитини сироти у с. Рівне  Тарутинського району</t>
  </si>
  <si>
    <t>Придбання одягу сцени  для БК  с. Петрівськ Перший,  Тарутинського району</t>
  </si>
  <si>
    <t>Капітальний ремонт приміщень  Будинку культури за адресою: вул. Леніна №105, смт. Серпневе Тарутинського району</t>
  </si>
  <si>
    <t xml:space="preserve">Капітальний ремонт клубу  с. Червоне Тарутинського району </t>
  </si>
  <si>
    <t xml:space="preserve">Капітальний ремонт котельні Будинку культури  с. Євгенівка Тарутинського району </t>
  </si>
  <si>
    <t xml:space="preserve">Капітальний ремонт приміщень Будинку культури за адресою: вул. Першотравневська, 25, с. Лісне Тарутинського району </t>
  </si>
  <si>
    <t>Капітальний ремонт БК с. Миколаївка Тарутинського району</t>
  </si>
  <si>
    <t xml:space="preserve">Капітальний ремонт майданчика біля клубу в с. Олександрівка Тарутинського району </t>
  </si>
  <si>
    <t>Капітальний ремонт клубу в с. Перемога Тарутинського району</t>
  </si>
  <si>
    <t xml:space="preserve">Капітальний ремонт покрівлі Будинку культури, розташованого за адресою: вул. Широка №147 с. Підгірне Тарутинського району </t>
  </si>
  <si>
    <t xml:space="preserve">Придбання одягу сцени с. Ярове Тарутинського району </t>
  </si>
  <si>
    <t xml:space="preserve">Придбання газонокосарки для Тарутинської селищної ради смт. Тарутине, Тарутинського району </t>
  </si>
  <si>
    <t xml:space="preserve">Капітальний ремонт , комплексний благоустрій території  с. Весела Долина Тарутинського району </t>
  </si>
  <si>
    <t xml:space="preserve">Придбання екскаватору в с. Петрівськ Тарутинського району </t>
  </si>
  <si>
    <t xml:space="preserve">Підвідний газопровод середнього тиску до адмінбудівлі БК, ФАПу с. Петрівськ Тарутинського району </t>
  </si>
  <si>
    <t>Топографічні послуги загальною площею 315 га в масштабі 1:2000 території населеного пункту а саме: село Підгірне  Тарутинського району</t>
  </si>
  <si>
    <t>Геодезичні роботи по об єкту: будівництво каналізації східної частини смт Тарутине</t>
  </si>
  <si>
    <t>1500,0 /1372,3</t>
  </si>
  <si>
    <t>403,0 /323,8</t>
  </si>
  <si>
    <t>237,9 /129,0</t>
  </si>
  <si>
    <t>2000,0/ 1546,7</t>
  </si>
  <si>
    <t>175,5/  127,4</t>
  </si>
  <si>
    <t>950,0 /812,8</t>
  </si>
  <si>
    <t>1350,0 /993,3</t>
  </si>
  <si>
    <t>171,0 / 165,1</t>
  </si>
  <si>
    <t>141,0 / 99,2</t>
  </si>
  <si>
    <t>543,5 / 325,0</t>
  </si>
  <si>
    <t>С.1.1.2.  Розвиток та модернізація централізованої системи питного водопостачання</t>
  </si>
  <si>
    <t>450,00/ 439,40</t>
  </si>
  <si>
    <t>349,48/ 266,0</t>
  </si>
  <si>
    <t>349,48/ 266,00</t>
  </si>
  <si>
    <t>341,0/ 229,25</t>
  </si>
  <si>
    <t>348,03 / 337,1</t>
  </si>
  <si>
    <t>250,0 /120,0</t>
  </si>
  <si>
    <t>180,0 /110,4</t>
  </si>
  <si>
    <t>Капітальний ремонт та благоустрій під їздної дороги до кладовища  в смт. Березине Тарутинського району</t>
  </si>
  <si>
    <t xml:space="preserve">Капітальний ремонт перехрестя вул. Першотравневої, вул. Матроська смт. Березине Тарутинського району </t>
  </si>
  <si>
    <t xml:space="preserve">Капітальний ремонт тротуарної доріжки Азалія 48- БК 154 в  смт. Тарутине  </t>
  </si>
  <si>
    <t xml:space="preserve">Капітальний ремонт дитячого садка по вул. Виноградна, 51 селище Березине Тарутинського району </t>
  </si>
  <si>
    <t xml:space="preserve">Капітальний ремонт  Миколаївського НВК ЗОШ І-ІІІ ступенів - дошкільний навчальний заклад Тарутинської районної ради </t>
  </si>
  <si>
    <t xml:space="preserve">Капітальний  ремонт фасаду будівлі Веселодолинського НВК  с. Весела Долина Тарутинського району </t>
  </si>
  <si>
    <t xml:space="preserve">Капітальний ремонт даху і системи протипожежного захисту будівлі амбулаторії, розташованої за адресою: Тарутинський р-н, смт. Березине, вул. Центральна, буд. №85-Г </t>
  </si>
  <si>
    <t xml:space="preserve">Капітальний ремонт ФАПу в с. Вознесенка Друга Тарутинського району </t>
  </si>
  <si>
    <t xml:space="preserve">Капітальний ремонт будівлі ФАПу с. Юр ївка Тарутинського району </t>
  </si>
  <si>
    <t xml:space="preserve">Капітальний ремонт будівлі ФАПу с. Ярове Тарутинського району </t>
  </si>
  <si>
    <t xml:space="preserve">Капітальний ремонт водогону с. Юр ївка  тарутинського району </t>
  </si>
  <si>
    <t>Розробка генплану смт. Березине Тарутинського району</t>
  </si>
  <si>
    <t xml:space="preserve">Розробка генплану смт. Серпневе Тарутинського району </t>
  </si>
  <si>
    <t xml:space="preserve">Розробка генплану с Євгенівка Тарутинського району </t>
  </si>
  <si>
    <t xml:space="preserve">Капітальний ремонт парку  с. Перемога Тарутинського району </t>
  </si>
  <si>
    <t>Розробка генерального плану  та плану зонування території  села  Підгірне  Тарутинського району</t>
  </si>
  <si>
    <t>869,80 /869,80</t>
  </si>
  <si>
    <t>206,0 / 206,0</t>
  </si>
  <si>
    <t>188,00/ 188,00</t>
  </si>
  <si>
    <t>283,6 / 283,6</t>
  </si>
  <si>
    <t>633,5 / 633,5</t>
  </si>
  <si>
    <t>666,7/ 666,7</t>
  </si>
  <si>
    <t>530,0 / 530,0</t>
  </si>
  <si>
    <t>668,30 / 668,30</t>
  </si>
  <si>
    <t>549,0 / 549,0</t>
  </si>
  <si>
    <t>157,6 / 157,6</t>
  </si>
  <si>
    <t>1000,0/ 1000,0</t>
  </si>
  <si>
    <t>253,4/ 253,4</t>
  </si>
  <si>
    <t>300,0/ 296,5</t>
  </si>
  <si>
    <t>150,0/ 150,0</t>
  </si>
  <si>
    <t>315,5/ 315,5</t>
  </si>
  <si>
    <t>161,5/ 161,5</t>
  </si>
  <si>
    <t>1083,5 / 1083,5</t>
  </si>
  <si>
    <t>800,0/ 800,0</t>
  </si>
  <si>
    <t xml:space="preserve">Капітальний ремонт Іванчанського НВК ЗОШ І ступеня - дошкільний навчальний заклад Тарутинської районної ради  </t>
  </si>
  <si>
    <t xml:space="preserve">Капітальний ремонт в приміщені приймально-діагностичного відділення невідкладної медичної допомоги КУ "Тарутинська ЦРЛ" для відкриття сучасного рентген-діагностичного кабінету, смт. Тарутине, вул. Красна 75  </t>
  </si>
  <si>
    <t xml:space="preserve">Капітальний ремонт ФАПу в с. Слобідка </t>
  </si>
  <si>
    <t>В.2.2.1.     Розбудова у сільській місцевості об'єктів культури</t>
  </si>
  <si>
    <t>Капітальний ремонт котельні Будинку культури  с. Євгенівка Тарутинського району</t>
  </si>
  <si>
    <t xml:space="preserve">Будіництво траси підвідного газопроводу до с. Красне Тарутинського району </t>
  </si>
  <si>
    <t>Роздільнянська РДА</t>
  </si>
  <si>
    <t>Придбання 1 шкільного автобусу</t>
  </si>
  <si>
    <t>Капітальний ремонт дитячого садка с. Степове на 140 місць</t>
  </si>
  <si>
    <t>Придбання медичного обладнання</t>
  </si>
  <si>
    <t xml:space="preserve">Придбання нососів для артсвердловини с.Нові Чобручі   </t>
  </si>
  <si>
    <t>Капітальне будівництво вуличного освітлення сіл Виноградарської сільської ради, будівництво вуличного освітлення вул Садова Степова с.Виноградар</t>
  </si>
  <si>
    <t>C.1.1.3 Сприяння енергозабезпеченню сільських
населених пунктів на принципах сталого розвитку</t>
  </si>
  <si>
    <t xml:space="preserve">ЖКГ </t>
  </si>
  <si>
    <t>Роздільнінська РДА</t>
  </si>
  <si>
    <t>Капітальний ремонт будівлі ДНЗ «Колосок» в с.Щербанка</t>
  </si>
  <si>
    <t xml:space="preserve">Капітальний ремонт Роздільнянського районного палацу культури </t>
  </si>
  <si>
    <t>Завершення будівництва мосту на км 1+195 автомобільної дороги /Вінниця-Турбів-Гайсин-Балта-Велика Михайлівка-/М-16/- Новокрасне</t>
  </si>
  <si>
    <t>Дошкільний навчальний заклад на 280 місць (віком від 2-х років) у м.Роздільна Одеської області - будівництво</t>
  </si>
  <si>
    <t>проектна документація в наявності</t>
  </si>
  <si>
    <t>Будівництво дитячого садка в с.Виноградар</t>
  </si>
  <si>
    <t>придбання 3-х лінгафонних кабінетів</t>
  </si>
  <si>
    <t xml:space="preserve">Капітальний ремонт  будинку  культури  с. Кам'янка </t>
  </si>
  <si>
    <t xml:space="preserve">Капітальний ремонт  покрівлі  будинку  культури  № 3  сел.  Лиманське </t>
  </si>
  <si>
    <t>Роздільнянська школа мистецтв:добудова хореографічного залу</t>
  </si>
  <si>
    <t>капітальний ремонт спортивного залу с.Щербанка</t>
  </si>
  <si>
    <t xml:space="preserve">проектна документація в наявності, </t>
  </si>
  <si>
    <t>капітальний ремонт дорожнього покриття в с.Нові Чобручі</t>
  </si>
  <si>
    <t>A.1.1.3. Реконструкція та будівництво автомобільних
доріг місцевого значення</t>
  </si>
  <si>
    <t>B.1.1.1.    Розвиток мережі дошкільних навчальних
закладів різних типів та форм власності</t>
  </si>
  <si>
    <t>B.1.1.4. Впровадження і реалізація нових освітніх
проектів (електронні підручники, дистанційні форми
навчання) та сучасних інформаційних, комунікаційних
технологій та засобів навчання</t>
  </si>
  <si>
    <t>B.2.2.2.  Розбудова культурних центрів</t>
  </si>
  <si>
    <t xml:space="preserve">C.1.1.2     Розвиток та модернізація централізованої
системи питного водопостачання
</t>
  </si>
  <si>
    <t xml:space="preserve">реконструкція  системи водозабезпечення з будівництвом насосної станції ІІІ-го підйому в м.Роздільна </t>
  </si>
  <si>
    <t>C.1.2.4.  Залучення інвестицій у будівництво та/або
реконструкцію вулично-дорожньої мережі, інженерної
та соціальної інфраструктури</t>
  </si>
  <si>
    <t xml:space="preserve">Капітальний ремонт дорожнього покриття по Єгорівській с/раді </t>
  </si>
  <si>
    <t>Капітальний ремонт доріг, Марківська с/рада</t>
  </si>
  <si>
    <t>Капітальний ремонт дорожнього покриття с. Понятівка</t>
  </si>
  <si>
    <t>Капітальний ремонт дорожнього покриття, Степанівська с/рада</t>
  </si>
  <si>
    <t xml:space="preserve">Капітальний ремонт Старостинської загальноосвітньої школи І-ІІІст. </t>
  </si>
  <si>
    <t>Кап ремонт дитячого садка, благоустрій території ЗОШ, вул.Шкільна с.Кам'янка</t>
  </si>
  <si>
    <t>Кап. ремонт тротуарів по м.Роздільна</t>
  </si>
  <si>
    <t xml:space="preserve">Придбання Системи Ультразвукової Діагностичної (в складі з ліцензіями та датчиками) для КЗ "Роздільнянська центральна районна лікарня" </t>
  </si>
  <si>
    <t xml:space="preserve">Капітальний ремонт артсвердловини в с.Кузьменка та Карпівка  </t>
  </si>
  <si>
    <t>Капітальний  ремонт освітлення   м.Роздільна</t>
  </si>
  <si>
    <t>Капітальний ремонт вуличного освітлення по Єгорівській с/раді</t>
  </si>
  <si>
    <t>Розробка генерального плану, Кіровська с/рада</t>
  </si>
  <si>
    <t>B.2.1.1. Підвищення рівня забезпеченості медичними
послугами (розвиток та удосконалення мережі
закладів охорони здоров’я, особливо, у сільській
місцевості
.</t>
  </si>
  <si>
    <t xml:space="preserve">C.1.1.2    Розвиток та модернізація централізованої
системи питного водопостачання
</t>
  </si>
  <si>
    <t>C.1.1.3   Сприяння енергозабезпеченню сільських
населених пунктів на принципах сталого розвитку</t>
  </si>
  <si>
    <t xml:space="preserve">D.1.1.1 Активізація розроблення містобудівної
документації для адміністративно-територіальних
одиниць та інвестиційно привабливих територій
</t>
  </si>
  <si>
    <t>Амбулаторія Роздільнянського центру загальної практики сімейної медицини, провулок Новоселів, За, в с.Кам'янка Роздільнянського району - будівництво</t>
  </si>
  <si>
    <t>ПКД в наявності</t>
  </si>
  <si>
    <t>Можливість надання якісної медичної допомоги в сільській місцевості</t>
  </si>
  <si>
    <t>Амбулаторія Роздільнянського центру загальної практики сімейної медицини по вул.Софіївській, 51 в с.Болгарка Роздільнянського району - будівництво</t>
  </si>
  <si>
    <t>Амбулаторія Роздільнянського центру загальної практики сімейної медицини по вул. Покровській, 33 в с.Яковлівка Роздільнянського району - будівництво</t>
  </si>
  <si>
    <t xml:space="preserve">Мешканці села отримають можливість займатися футболом, проводити спортивні змагання у належних умовах </t>
  </si>
  <si>
    <t xml:space="preserve">B.2.1.1. Підвищення рівня забезпеченості медичними
послугами (розвиток та удосконалення мережі
закладів охорони здоров’я, особливо, у сільській
місцевості
</t>
  </si>
  <si>
    <t>В.2.3.1. Підтримка розбудови у сільській місцевості
об'єктів фізичної культури та забезпечення їх 
53
кваліфікованими кадрами</t>
  </si>
  <si>
    <t>Капітальний ремонт спортивного майданчику зі штучним покриттям для міні-футболу Кошарської загальноосвітньої школи І-ІІІ ст. Кошарської сільської ради  Роздільнянського району</t>
  </si>
  <si>
    <t>Середній поточний ремонт автомобільної дороги Р-33, км 369+802 – км 378+505</t>
  </si>
  <si>
    <t>B.1.1.1.       Розвиток мережі дошкільних навчальних
закладів різних типів та форм власності</t>
  </si>
  <si>
    <t>C.1.1.2        Розвиток та модернізація централізованої
системи питного водопостачання</t>
  </si>
  <si>
    <t>Ананьївська РДА</t>
  </si>
  <si>
    <t xml:space="preserve"> Реконструкція дороги Т-16-12 КПП Феодосіївка-Котовськ-Ананьїв</t>
  </si>
  <si>
    <t>Реконструкція дороги Т 16-46 Фрунзівка-Мардарівка-Долинське-Шимкове</t>
  </si>
  <si>
    <t>Капітальний ремонт НВК «ЗОШ І-ІІІ ст. .ліцей» м. Ананьїв, Одеської області</t>
  </si>
  <si>
    <t>В.1.1.2. Реконструкція пристосованих приміщень та діючих закладів, повернених що використовуються не за призначенням</t>
  </si>
  <si>
    <t>Забезпечення людей похилого віку якісним обслуговуванням</t>
  </si>
  <si>
    <t xml:space="preserve">Забезпечення якісними медичними послугами  </t>
  </si>
  <si>
    <t>Капітальний ремонт покрівлі приміщення КУ "Центральни районна лікарня"</t>
  </si>
  <si>
    <t>Капітальний ремонт Жеребківської амбулаторії загальної практики сімейної медицини</t>
  </si>
  <si>
    <t>В.2.1.2 Подальший розвиток удосконалення організацій центрів первинної медико-санітарної допомоги на засадах сімейної медицини</t>
  </si>
  <si>
    <t>Поточний ремонт будівлі пологового відділення КУ Ананьївської центральної районної лікарні</t>
  </si>
  <si>
    <t>Капітальний ремонт та реконструкція приміщення Долинської лікарні</t>
  </si>
  <si>
    <t>Кап. ремонт ФП с. Ананьїв Друга дільниця</t>
  </si>
  <si>
    <t>Капітальний ремонт будинку культури с. Долинське Ананьївського району</t>
  </si>
  <si>
    <t>Капітальний ремонт районного Будинку культури м. Ананьїв</t>
  </si>
  <si>
    <t>Поліпшення культурного обслуговування населення, покращення матеріального-технічної бази закладів культури</t>
  </si>
  <si>
    <t>Капітальний ремонт міського стадіону м. Ананьїв, вул. Одеська, 1 Ананьївського району, Одеської обл.</t>
  </si>
  <si>
    <t>Капітальне будівництво "Бюветного комплексу по  вул. Степова, с. Жеребкове, Ананьївського району</t>
  </si>
  <si>
    <t>Капітальний ремонт водопроводу 
с. Новогеоргіївка, Ананьївського району</t>
  </si>
  <si>
    <t>Капітальний ремонт відділення стаціонарного догляду для постійного або тимчасового проживання територіального центру с. Байтали Ананьївського району</t>
  </si>
  <si>
    <t>B.2.1.6. Соціальний захист та соціальне
обслуговування населення, у т.ч. тимчасово
переміщених осіб</t>
  </si>
  <si>
    <t>Капітальний ремонт будівлі дитячого відділення КУ Ананьївської центральної районної лікарні</t>
  </si>
  <si>
    <t>В.2.2.1     Розвиток культури та збереження об'єктів культурної спадщини</t>
  </si>
  <si>
    <t>С.1.1.2     Розвиток та модернізація централізованої системи питного водопостачання</t>
  </si>
  <si>
    <t>Роботи не проводились у зв'язку з відсутністю фінансування</t>
  </si>
  <si>
    <t>Капітальний ремонт НВК "ЗОШ І-ІІІ ст. гімназія" м. Ананьїв, Одеської області</t>
  </si>
  <si>
    <t>В. 2.1.1. Підвищення рівня забезпеченості медичними послугами(розвиток та удосконалення мережі закладів охорони здоров'я, особливо у сільській місцевості)</t>
  </si>
  <si>
    <t xml:space="preserve">Забезпечення якісними освітянськими послугами </t>
  </si>
  <si>
    <t>наявна проектно-кошторисна документація</t>
  </si>
  <si>
    <t>Забезпечення населення якісною питною водою. Чисельність населення міста 8,5 тис. осіб</t>
  </si>
  <si>
    <t>Капітальний ремонт міського водогону м. Ананьїв</t>
  </si>
  <si>
    <t>Капітальний ремонт каналізаційних споруд м. Ананьїв</t>
  </si>
  <si>
    <t>Будівництво каналізаційних очисних споруд по вул. Шевченко, Пушкінська с. Жеребкове Ананьївського району</t>
  </si>
  <si>
    <t>С.2.2.1. Модернізація системи водовідведення для створення умов екологічної безпеки життя населення</t>
  </si>
  <si>
    <t xml:space="preserve"> В.1.1.1.Розвиток мережі дошкільних навчальних закладів різних типів та форм власності</t>
  </si>
  <si>
    <t>Формування конкурентоспроможного інтелектуального капіталу</t>
  </si>
  <si>
    <t>Придбання обладнання та матеріалів для початкової школи у 2018 році НУШ</t>
  </si>
  <si>
    <t>Капітальний ремонт харчоблоку дитячого садочка «Чебурашка» с.Долинське, Ананьївського району</t>
  </si>
  <si>
    <t>Капітальний ремонт системи опалення –облаштування котельного модуля в Кохівському ДНЗ «Берізка» Кохівської сільської ради Ананьївський район, с.Велика Боярка, вул.Центральна 1В</t>
  </si>
  <si>
    <t>Капітальний ремонт ігрового майданчика, на території дитячого садочку «Сонечко», вул. Героїв України, 40, м.Ананьїв</t>
  </si>
  <si>
    <t xml:space="preserve">Капітальний ремонт ігрового майданчика, на території дитячого садочку, с.Ананьїв-2, Ананьївського району </t>
  </si>
  <si>
    <t>Капітальний ремонт  ігрового майданчика, на території  дитячого садочку № 4 «Золотий ключик», вул. Незалежності, 31, м. Ананьїв</t>
  </si>
  <si>
    <t xml:space="preserve">Капітальний ремонт ігрового майданчика, на території «ЗОШ І-ІІ ст.-ДНЗ» с. Новоселівка Ананьївського району </t>
  </si>
  <si>
    <t xml:space="preserve">Капітальний ремонт ігрового майданчика, на території дитячого садочку, с.Жеребкове, Ананьївського району </t>
  </si>
  <si>
    <t xml:space="preserve">Капітальний ремонт ігрового майданчику, на території Клубу с. Боярка, за адресою с. Боярка,  (Коханівська с/р) вул. Молодіжна,52 Ананьївського району </t>
  </si>
  <si>
    <t xml:space="preserve">Капітальний ремонт ігрового майданчик, на   території дитячого садочку, с. Кохівка, Ананьївського району </t>
  </si>
  <si>
    <t xml:space="preserve">Капітальний ремонт ігрового майданчика, на території  дитячого садочку, с. Романівка, Ананьївського району </t>
  </si>
  <si>
    <t xml:space="preserve">Капітальний ремонт ігрового майданчика, на території дитячого садочку с.Точилове, Ананьївського району </t>
  </si>
  <si>
    <t xml:space="preserve">Капітальний ремонт  ігрового майданчика, на території дитячого садочку с.Шимкове, Ананьївського району </t>
  </si>
  <si>
    <t>Капітальний ремонт  ігрового майданчика, на території  дитячого садочку №2 «Ромашка», вул. Дворянська, 60, м.Ананьїв</t>
  </si>
  <si>
    <t>Капітальний ремонт комунальної організації дошкільного навчального закладу «Івушка» Гандрабурівської сільської ради Ананьївського району</t>
  </si>
  <si>
    <t xml:space="preserve">Капітальний ремонт приміщень хірургічного відділення під приміщення стоматологічного відділення </t>
  </si>
  <si>
    <t>В.2.1.1 Підвищення рівня забезпеченості медичними послугами(розвиток та удосконалення мережы закладыв охорони здоров'я, особливо у сільській місцевості )</t>
  </si>
  <si>
    <t>Надання населенню якісних медичних послуг</t>
  </si>
  <si>
    <t xml:space="preserve">Капітальний ремонт приміщень хірургічного відділення </t>
  </si>
  <si>
    <t>В.2.2.1.  Розбудова у сільській місцевості об’єктів культури</t>
  </si>
  <si>
    <t>Забезпечення умов для здорового та культурного розвитку населення</t>
  </si>
  <si>
    <t>В.2.2.1.Розбудова у сільській місцевості об’єктів культури</t>
  </si>
  <si>
    <t>Надання мешканцям району якісних культурних послуг</t>
  </si>
  <si>
    <t>Капітальний ремонт Гандрабурівського будинку культури Гандрабурівської сільської ради Ананьївського району</t>
  </si>
  <si>
    <t>Забезпечення населення якісною питною водою</t>
  </si>
  <si>
    <t>енергоефективність</t>
  </si>
  <si>
    <t>Забезпечення комфортних умов проживання</t>
  </si>
  <si>
    <t>С.1.1.2    Розвиток та модернізація централізованої системи питного водопостачання</t>
  </si>
  <si>
    <t>Капітальний ремонт  водопровідних мереж вул.Б.Хмельницького та вул.М.Грушевського в  с.Новогеоргіївка, Ананьївського району</t>
  </si>
  <si>
    <t>Капітальний ремонт мереж вуличного освітлення с.Байтали, Ананьївського району</t>
  </si>
  <si>
    <t>Капітальний ремонт мереж вуличного освітлення по вул. Центральній с.Долинське  Ананьївського району</t>
  </si>
  <si>
    <t>В.2.1.1 Підвищення рівня забезпеченості медичними послугами(розвиток та вдосконалення мережі закладів охорони здоров'я, особливо у сільській місцевості)</t>
  </si>
  <si>
    <t>Капітальний ремонт КУ «Ананьївська центральна районна лікарня» терапевтичне відділення №2 с.Долинське, Ананьївського району</t>
  </si>
  <si>
    <t>В.2.1.1 Підвищення рівня забезпеченості медичними послугами (розвиток та удосконалення мережі заладів охорони здоров'я, особливо, у сільській місцевості)</t>
  </si>
  <si>
    <t>Капітальний ремонт внутрішніх приміщень  (коридори, кабінети, палати) відділення стаціонарного догляду для постійного або тимчасового проживання Територіального центру соціального обслуговування (надання соціальних послуг) Ананьївської районної державної адміністрації за адресою с.Байтали, вул..Джерельна, 22, Ананьївського району</t>
  </si>
  <si>
    <t xml:space="preserve"> С.1.1.2   Розвиток та модернізація централізоване системи питного водопостачання</t>
  </si>
  <si>
    <t>Капітальний ремонт водогону в селі Долинське Ананьївського району</t>
  </si>
  <si>
    <t>В.1.1.2 Реконструкція пристосованих приміщень та діючих закладів, повернених що використовуються не за призначенням</t>
  </si>
  <si>
    <t>Капітальний ремонт НВК "ЗОШ І-ІІІ ст. ліцей" м. Ананьїв</t>
  </si>
  <si>
    <t>Капітальний ремонт НВК "ЗОШ І-ІІІ ст. гімназія" м. Ананьїв</t>
  </si>
  <si>
    <t>В.2.2.1.     Розбудова у сільській місцевості об’єктів культури</t>
  </si>
  <si>
    <t>Капітальний ремонт літнього майданчику, тротуарів, доріжок, дитячого майданчика та оформлення газонного покриття парку «Молодіжний» м.Ананьїв, вул..Незалежності</t>
  </si>
  <si>
    <t>Балтська РДА</t>
  </si>
  <si>
    <t>Біляївська РДА</t>
  </si>
  <si>
    <t>Білгород-Дністровська РДА</t>
  </si>
  <si>
    <t>Великомихайлівська РДА</t>
  </si>
  <si>
    <t>Кодимська РДА</t>
  </si>
  <si>
    <t>Інфраструктура</t>
  </si>
  <si>
    <t>Ремонт автодоріг району</t>
  </si>
  <si>
    <t>Підвищення якості учбового процесу</t>
  </si>
  <si>
    <t>Придбання обладнання для КП "Кодимська центральна районна лікарня" за адресою: 66000, м.Кодима, вул.Крівенцова, 1</t>
  </si>
  <si>
    <t>Підвищення рівня забезпеченості медичними послугами</t>
  </si>
  <si>
    <t>Миколаївська РДА</t>
  </si>
  <si>
    <t>Овідіопольська РДА</t>
  </si>
  <si>
    <t>Окнянська РДА</t>
  </si>
  <si>
    <t>Подільська РДА</t>
  </si>
  <si>
    <t>Ренійська РДА</t>
  </si>
  <si>
    <t>Саратська РДА</t>
  </si>
  <si>
    <t>Татарбунарська РДА</t>
  </si>
  <si>
    <t>Створення підприємства з виробництва вапна</t>
  </si>
  <si>
    <t>A.5.1.1. Стимулювання збільшення обсягів виробництва промислової продукції</t>
  </si>
  <si>
    <t>Покращення економічного розвитку регіону</t>
  </si>
  <si>
    <t>Відкрито судову справу, що унеможливлює подальшу реалізацію проекту</t>
  </si>
  <si>
    <t>Підвищення безпеки та якості учбового процесу</t>
  </si>
  <si>
    <t>Реконструкція спортивного майданчика стадіону "Колос"
м. Кодима</t>
  </si>
  <si>
    <t>Спорт</t>
  </si>
  <si>
    <t>Розвиток фізичної культури  та спорту</t>
  </si>
  <si>
    <t>Реконструкція незавершена, підрядна організація не виконує зобов'язання</t>
  </si>
  <si>
    <t>Капітальний ремонт огорожі по периметру території опорного закладу КЗ "Кодимський навчально-виховний комплекс "Загальноосвітня школа І-ІІІ ступенів - дошкільний навчальний заклад"  м.Кодима, вул.Героїв АТО, 11</t>
  </si>
  <si>
    <t xml:space="preserve">Капітальний ремонт типового боксованого приміщення інфекційного відділення Кодимської центральної лікарні м.Кодима </t>
  </si>
  <si>
    <t xml:space="preserve">В.2.3.3. Створення умов щодо збереження існуючої мережі ДЮСШ,  СДЮШОР, ШВСМ  </t>
  </si>
  <si>
    <t xml:space="preserve">Будівництво водонапірної мережі по вул. Грушевського, Квіткова та
Лісна в м.Кодима </t>
  </si>
  <si>
    <t>Подільський аграрний шлях</t>
  </si>
  <si>
    <t xml:space="preserve">A.1.1.1.Будівництво нових швидкісних
автомагістралей, автомобільних доріг загального
користування державного значення за пріоритетними
напрямками розвитку регіону та за напрямками
туристичних маршрутів
</t>
  </si>
  <si>
    <t>2016-2020</t>
  </si>
  <si>
    <t>Ремонт автодоріг району, покращення соціально-економічної ситуації в регіоні</t>
  </si>
  <si>
    <t>Модернізація міжнародного пункту пропуску с.Олексіївка</t>
  </si>
  <si>
    <t>A.1.4.1. Сприяння розвитку на території регіону ділянок міжнародних транспортних коридорів</t>
  </si>
  <si>
    <t>Реконструкція будівлі загальноосвітньої школи І-ІІІ ступенів, м. Кодима</t>
  </si>
  <si>
    <t>Капітальний ремонт районного будинку культури ім. Т.Г. Шевченко</t>
  </si>
  <si>
    <t>В.2.2.2.  Розвиток розгалуженої мережі організацій та установ, що надають екскурсійні, культурно-розважальні, оздоровчі та інші послуги</t>
  </si>
  <si>
    <t>ПКД виготовлено</t>
  </si>
  <si>
    <t>Забезпечення населення району культурним центром</t>
  </si>
  <si>
    <t>Реконструкція спортивного майданчика Кодимської ЗОШ I-III ступенів по вул. Соборній, 113 у м. Кодима</t>
  </si>
  <si>
    <t>Освіта, Спорт</t>
  </si>
  <si>
    <t>Капітальний ремонт ДЮСШ вул. Юзефа Любомирського (Маяковського), 1 м. Кодима</t>
  </si>
  <si>
    <t>Будівництво очисних споруд в смт.Слобідка Кодимського району</t>
  </si>
  <si>
    <t>C.2.2.1. Реформування житлово-комунальної сфери</t>
  </si>
  <si>
    <t>Підвищення якості обслуговування в комунальній сфері</t>
  </si>
  <si>
    <t>Поточний ремонт дорожнього покриття вулиць з твердим покриттям в м.Кодима</t>
  </si>
  <si>
    <t>Поточний ремонт дорожнього покриття Лисогірської сільської ради (вул. братів Мельників, вул. Ільницького, вул. Лєрмонтова)</t>
  </si>
  <si>
    <t>Закупівля сучасних меблів для початкових класів, згідно постанови Кабінету Міністрів України від 04.04.2018 року №237 "Нова українська школа"</t>
  </si>
  <si>
    <t>B.1.1.4.Впровадження і реалізація нових освітніх
проектів (електронні підручники, дистанційні форми
навчання) та сучасних інформаційних, комунікаційних
технологій та засобів навчання</t>
  </si>
  <si>
    <t>Закупівля комп'ютерного обладнання, відповідного мультимедійного контенту для початкових класів нової української школи, згідно постанови Кабінету Міністрів України від 04.04.2018 року №237 "Нова українська школа"</t>
  </si>
  <si>
    <t>Придбання шкільного автобуса</t>
  </si>
  <si>
    <t>Придбання обладнання по пожежній безпеці для КП "Кодимська ЦРЛ"</t>
  </si>
  <si>
    <t>Капітальний ремонт будівлі аптеки і службового житла КП "Кодимська ЦРЛ"</t>
  </si>
  <si>
    <t>Капітальний ремонт приміщень лікувального корпусу №1 (пологове відділення) КП "Кодимська ЦРЛ"</t>
  </si>
  <si>
    <t>Забезпечення службовим житлом медичних працівників с.Серби</t>
  </si>
  <si>
    <t>Придбання обладнання для облаштування дитячого майданчика (с.Серби)</t>
  </si>
  <si>
    <t>Виконання робіт з будівництва електромереж вуличного освітлення (с.Лабушна)</t>
  </si>
  <si>
    <t>C.1.2.3. Поліпшення соціально-побутових умов в
сільській місцевості шляхом підвищення рівня
інженерного облаштування села</t>
  </si>
  <si>
    <t>Будівництво мережі вуличного освітлення с. Лисогірка від ТП №265 по вул.Шевченко, Польовій, Ільницького</t>
  </si>
  <si>
    <t>Придбання трактора с.Тимків</t>
  </si>
  <si>
    <t xml:space="preserve">Покращення житлово-комунальної сфери </t>
  </si>
  <si>
    <t>Капітальний ремонт даху адмінбудівлі сільської ради с.Петрівка</t>
  </si>
  <si>
    <t>D.3.1.1 Розвиток системи центрів надання
адміністративних послуг на регіональному та
місцевому рівні</t>
  </si>
  <si>
    <t>Державне управління</t>
  </si>
  <si>
    <t>Покращення  надання адміністративних послуг</t>
  </si>
  <si>
    <t>Реконструкція стенду "Знайомтесь, Кодимщина" під меморіал борцям за свободу та незалежність України</t>
  </si>
  <si>
    <t>Створення об'єкту культурної спадщини</t>
  </si>
  <si>
    <t xml:space="preserve">Недостатнє фінансування повної реалізації проекту </t>
  </si>
  <si>
    <t xml:space="preserve">Виготовлення проектно-кошторисної документації на капітальний ремонт   лікувального корпусу № 2  (для створення приймально-діагностичного відділення (Emergency-room) </t>
  </si>
  <si>
    <t>на стадії підготовки</t>
  </si>
  <si>
    <t xml:space="preserve">Капітальний ремонт   лікувального корпусу № 2  (для створення приймально-діагностичного відділення (Emergency-room) </t>
  </si>
  <si>
    <t>Придбання аналізатора крові  для КП "Кодимський районний ЦПМСД"</t>
  </si>
  <si>
    <t>Придбання соціального житла м.Кодима</t>
  </si>
  <si>
    <t>Реконструкція мережі вуличного освітлення від ТП №151 в с.Маласлобідка</t>
  </si>
  <si>
    <t>В.2.4.7. Надання всебічної підтримки сім’ям, посилення
уваги суспільства до проблем багатодітних і
малозабезпечених сімей, створення умов для їх
всебічного розвитку</t>
  </si>
  <si>
    <t>Будівництво сонячної електростанції</t>
  </si>
  <si>
    <t>Енергетика</t>
  </si>
  <si>
    <t>Підвищення якості енергопослуг та комфортності життя населення</t>
  </si>
  <si>
    <t>Створення відділення невідкладної медичної допомоги (Emergency-room) на базі Кодимської ЦРЛ</t>
  </si>
  <si>
    <t>Підвищення рівня забезпеченості медичними послугами. Надання своєчасної та якісної медичної допомоги</t>
  </si>
  <si>
    <t>Реконструкція станції біологічної та глибокої очистки стічних вод потужністю 400 м3 на добу в м. Кодима</t>
  </si>
  <si>
    <t>Покращення екології в регіоні</t>
  </si>
  <si>
    <t>Утилізація непридатних та заборонених для використання отрутохімікатів на території Кодимського району</t>
  </si>
  <si>
    <t>Охорона довкілля, забезпечення екологічної безпеки в регіоні</t>
  </si>
  <si>
    <t>C.2.2.1. Модернізація системи водовідведення для 
створення умов екологічної безпеки життя населення</t>
  </si>
  <si>
    <t>C.2.1.1      Очищення сільської місцевості від шкідливих та непридатних до використання хімічних речовин, що застосовуються для захисту рослин</t>
  </si>
  <si>
    <t>B.2.1.1.  Підвищення рівня забезпеченості медичними
послугами (розвиток та удосконалення мережі
закладів охорони здоров’я, особливо, у сільській
місцевості</t>
  </si>
  <si>
    <t>A.2.1.4. Застосування альтернативних (відновлювальних) джерел енергії</t>
  </si>
  <si>
    <t>"Поточний ремонт дороги з твердим покриттям вул.Миру в селі Семенівка"</t>
  </si>
  <si>
    <t>«Капітальний ремонт дороги з твердим покриттям вул..Шевченко, с. Південне</t>
  </si>
  <si>
    <t>«Капітальний ремонт дороги с.Монаші»</t>
  </si>
  <si>
    <t>«Створення виставково-ярмаркової площі для покращення туристичної та інвестиційної привабливості Білгород-Дністровського району»</t>
  </si>
  <si>
    <t>«Поточний ремонт крівлі ДНЗ «Малинка» с.Чистоводне</t>
  </si>
  <si>
    <t>Дошкільна освіта</t>
  </si>
  <si>
    <t>Покращення умов перебування дітей у дошкільному закладі та енергозбереження</t>
  </si>
  <si>
    <t>Розвиток та модернізація централізованої системи питного водопостачання, безперебійне забезпечення населення питною водою</t>
  </si>
  <si>
    <t>Проект не реалізовано у зв'язку з відсутністю фінансування</t>
  </si>
  <si>
    <t>В.1.1.1. Реконструкція пристосованих приміщень та діючих закладів ,поверненнят до мережі закладів, що використовуються не за призначенням</t>
  </si>
  <si>
    <r>
      <t>Капітальний ремонт дороги по вул. Щорса, с. Саф</t>
    </r>
    <r>
      <rPr>
        <sz val="6.5"/>
        <rFont val="Arial"/>
        <family val="2"/>
        <charset val="204"/>
      </rPr>
      <t>'</t>
    </r>
    <r>
      <rPr>
        <sz val="6.5"/>
        <rFont val="Times New Roman"/>
        <family val="1"/>
        <charset val="204"/>
      </rPr>
      <t>яни</t>
    </r>
  </si>
  <si>
    <t>Капітальний  ремонт сілського будинку культури с.Новопетрівка</t>
  </si>
  <si>
    <t>Капітальний  ремонт двухповерхового будинку с.Новоандріївка</t>
  </si>
  <si>
    <t>Капітальний  ремонт водогону           вул. Набережна с. Миколаївка</t>
  </si>
  <si>
    <t>Реконструкція центральної водонасосної станції в смт. Захарівка по вул. Михайлівська, 17 А</t>
  </si>
  <si>
    <t>Капітальний ремонт вул. Шевченка в с.Утконосівка</t>
  </si>
  <si>
    <t>Капітальний ремонт дороги по вул. Лиманська в с. Саф'яни</t>
  </si>
  <si>
    <t>Ремонт даху ДНЗ "Колосок " с. Лощинівка</t>
  </si>
  <si>
    <t>Капітальний ремонт нежитлових приміщень для лікаря АЗПСМ с.Утконосівка</t>
  </si>
  <si>
    <t>Капітальний ремонт приміщення для розміщення сільської лікарської амбулаторії загальної практики медицини сімейної медицини вул.Ізмаїльська,38, с.Стара Некрасівка</t>
  </si>
  <si>
    <t>Капітальний ремонт та реконструкція будівлі під спортивно-культурний центр в с.Матроска</t>
  </si>
  <si>
    <t>Капітальний ремонт водоводу с.Першотравневе</t>
  </si>
  <si>
    <t>Капітальний ремонт мережі вуличного освітлення по      вул. Центральна, вул. Садова, с. Кирнички</t>
  </si>
  <si>
    <t>Капітальний  ремонт дороги по вул. Комсомольська (Озерянська) с. Старі Маяки</t>
  </si>
  <si>
    <t>Капітальний  ремонт сільського будинку культури с. Старі Маяки</t>
  </si>
  <si>
    <t>Будівництво спорткомплексу в м.Арциз</t>
  </si>
  <si>
    <t>Капітальний ремонт дорожного покриття вул.Некрасова,        с.Матроска</t>
  </si>
  <si>
    <t>Капітальний ремонт дороги по вул. Шевченко в с. Саф'яни</t>
  </si>
  <si>
    <t>Капітальний ремонт дорожного покриття вул. Центральна в с. Нова Некрасівка</t>
  </si>
  <si>
    <t>Капітальний ремонт дорожного покриття вул. Паркова в с. Нова Некрасівка</t>
  </si>
  <si>
    <t>Капітальний ремонт дорожного покриття вул.28 Червня в с. Нова Некрасівка</t>
  </si>
  <si>
    <t>Капітальний ремонт дорожного покриття вул. Грама Сергія в с.Нова Некрасівка</t>
  </si>
  <si>
    <t>Капітальний ремонт дорожного покриття вул. Шкільна в с. Нова Некрасівка</t>
  </si>
  <si>
    <t>Капітальний ремонт дороги загального користування  вул. Ізмаїльська в с. Каланчак</t>
  </si>
  <si>
    <t>Капітальний ремонт дороги загального користування вул. Центральна в с. Каланчак</t>
  </si>
  <si>
    <t>Буріння свердловини та прокладка водогону, с.Каланчак</t>
  </si>
  <si>
    <t>Утеплення приміщень дитячого садка в с.Каланчак</t>
  </si>
  <si>
    <t>Ремонт фасаду та сходів БК с. Утконосівка</t>
  </si>
  <si>
    <t>Капітальний ремонт станції водопостачання з заміною  електричних  та водопрвідних мереж в с.Багате</t>
  </si>
  <si>
    <t>Капітальний ремонт приміщення сільської ради, с. Утконосівка</t>
  </si>
  <si>
    <t>Проект виготовлений та пройшов експертизу, відбувся тендер</t>
  </si>
  <si>
    <t>Надання медичного,соціального та психологічного супровіду для тяжко хворих пацієнтів. Знеболювання тяжких форм раку та інших захворювань. Денне перебування дітей інвалідів. Супровід та полегшення останніх днів життя</t>
  </si>
  <si>
    <r>
      <t>Заміна 14 віконних блоків та 800 м</t>
    </r>
    <r>
      <rPr>
        <vertAlign val="superscript"/>
        <sz val="6.5"/>
        <color rgb="FF000000"/>
        <rFont val="Times New Roman"/>
        <family val="1"/>
        <charset val="204"/>
      </rPr>
      <t>2</t>
    </r>
    <r>
      <rPr>
        <sz val="6.5"/>
        <color rgb="FF000000"/>
        <rFont val="Times New Roman"/>
        <family val="1"/>
        <charset val="204"/>
      </rPr>
      <t xml:space="preserve"> даху/ відсутність фінансування</t>
    </r>
  </si>
  <si>
    <t>«Модернізація системи водовідведення для створення  умов екологічної безпеки життя населення»</t>
  </si>
  <si>
    <t>Поліпшення санітарного та екологічного стану території населеного пункту, вирішення проблем з водопостачанням</t>
  </si>
  <si>
    <t>«Розчищення русла річки Алкалія, існуючої колекторно-дренажної мережі та облаштування дренажної насосної станції на території Карналіївської сільської ради»</t>
  </si>
  <si>
    <t>Вирішення проблеми підтоплення житлових будинків, присадибних ділянок на території сільської ради</t>
  </si>
  <si>
    <t>«Розчищення русла річки Алкалія, існуючої колекторно-дренажної мережі та облаштування дренажної насосної станції на території Підгірненської сільської ради»</t>
  </si>
  <si>
    <t>Захист населення від підтоплення, збереження якості земель, вирішення проблеми підтоплення житлових будинків на території сільської ради</t>
  </si>
  <si>
    <t xml:space="preserve"> C.2.2.2. Реалізація екологічних заходів щодо охорони навколишнього природного середовища</t>
  </si>
  <si>
    <t xml:space="preserve">Балтська РДА </t>
  </si>
  <si>
    <t>Капітальний ремонт автомобільної дороги загального користування державного значення Р-33 Вінниця – Турбів – Гайсин – Балта – В.Михайловка– /М-16/ на ділянці км 245+000 – км 253 + 000</t>
  </si>
  <si>
    <t xml:space="preserve">Роботи будуть продовжені за умови наявності фінансування </t>
  </si>
  <si>
    <t>Капітальний ремонт автомобільної дороги загального користування державного значення Р-33 Вінниця – Турбів – Гайсин – Балта – В.Михайловка– /М-16/ на ділянці км 378 + 505 – км 386 + 431</t>
  </si>
  <si>
    <t>Поточний середній ремонт автомобільної дороги загального користування державного значення Р-33 Вінниця – Турбів – Гайсин – Балта – В.Михайловка– /М-16/, км 253 + 000 – км 259 + 496</t>
  </si>
  <si>
    <t>А.1.1.2. Покращання транспортно-експлуатаційного стану автомобільних доріг, доведення їх до параметрів І категорії.</t>
  </si>
  <si>
    <t>Поточний середній ремонт автомобільної дороги загального користування державного значення Р-33 Вінниця – Турбів – Гайсин – Балта – В.Михайловка– /М-16/, км 266 + 264 – км 281 + 029</t>
  </si>
  <si>
    <t>Поточний середній ремонт автомобільної дороги загального користування державного значення Р-33 Вінниця – Турбів – Гайсин – Балта – В.Михайловка– /М-16/, км 281 + 029 – км 299 + 000</t>
  </si>
  <si>
    <t>Поточний середній ремонт автомобільної дороги загального користування державного значення Р-33 Вінниця – Турбів – Гайсин – Балта – В.Михайловка– /М-16/, км 299 + 000 – км 315 + 914</t>
  </si>
  <si>
    <t>Поточний середній ремонт автомобільної дороги загального користування державного значення Р-33 Вінниця – Турбів – Гайсин – Балта – В.Михайловка– /М-16/, км 319 + 302 – км 330 + 991</t>
  </si>
  <si>
    <t>Поточний середній ремонт автомобільної дороги загального користування державного значення Р-33 Вінниця – Турбів – Гайсин – Балта – В.Михайловка– /М-16/, км 330 + 391 – км 344 + 305</t>
  </si>
  <si>
    <t>Поточний середній ремонт автомобільної дороги загального користування державного значення Р-33 Вінниця – Турбів – Гайсин – Балта – В.Михайловка– /М-16/, км 369 + 802 – км 378 + 505</t>
  </si>
  <si>
    <t>Капітальний ремонт автомобільних доріг та тротуарів на території Балтської ОТГ</t>
  </si>
  <si>
    <t>Житлово-комунальне господарство</t>
  </si>
  <si>
    <t>Відремонтовано 20799 кв. м доріг</t>
  </si>
  <si>
    <t xml:space="preserve">Придбання та встановлення автобусних зупинок </t>
  </si>
  <si>
    <t>A.1.3.3. Розвиток сучасного автобусного сполучення, оптимізація мережі автобусних маршрутів, охоплення усіх населених пунктів автобусним сполученням</t>
  </si>
  <si>
    <t>Встановлено 2 зупинки</t>
  </si>
  <si>
    <t>Капітальний ремонт мереж зовнішнього освітлення населених пунктів Балтської об’єднаної територіальної громади</t>
  </si>
  <si>
    <t xml:space="preserve"> Відремонтовано 15 тис. м. мереж зовнішнього освітлення населених пунктів</t>
  </si>
  <si>
    <t>Придбання шкільних автобусів для підвезення учнів</t>
  </si>
  <si>
    <t>В.1.1.4. Впровадження і реалізація нових освітніх проектів(електронні підручники, дистанційні форми навчання) та сучасних інформаційних, комунікаційних технологій та засобів навчання</t>
  </si>
  <si>
    <t>Придбання обладнання для облаштування комп’ютерних кабінетів у шкіли Балтського району</t>
  </si>
  <si>
    <t>Будівництво артезіанських свердловин у м.Балта та с.Білине Балтського району</t>
  </si>
  <si>
    <t>C.1.1.2. Розвиток та модернізація централізованої системи питного водопостачання</t>
  </si>
  <si>
    <t>Термомодернізація закладів культури</t>
  </si>
  <si>
    <t>Термомодернізація дитячих садків</t>
  </si>
  <si>
    <t>зменшення питомих втрат у теплових, електричних та водопровідних мережах</t>
  </si>
  <si>
    <t>Термомодернізація загальноосвітніх шкіл</t>
  </si>
  <si>
    <t>Будівництво нового навчального корпусу НВК «Балтська загально-освітня школа І-ІІІ ступенів №3 – колегіум»</t>
  </si>
  <si>
    <t>Будівництво спортивного залу ДЮСШ за адресою: 66100, Одеська область, м. Балта, вул. Уварова, 4</t>
  </si>
  <si>
    <t>В.2.3.1. Підтримка розбудови у сільській місцевості об'єктів фізичної культури та забезпечення їх кваліфікованими кадрами</t>
  </si>
  <si>
    <t>208-2019</t>
  </si>
  <si>
    <t xml:space="preserve">26 733, 028 </t>
  </si>
  <si>
    <t>22 854,42</t>
  </si>
  <si>
    <t>Будівництво спортивного залу НВК «Білинська загально-освітня школа І-ІІІ ступенів-ДНЗ»</t>
  </si>
  <si>
    <t>Будівництво спортивного залу НВК «Гольмянська загано-освітня школа І-ІІІ ступенів»</t>
  </si>
  <si>
    <t>Капітальний ремонт міських водопровідних мереж в м. Балта Одеської області</t>
  </si>
  <si>
    <t xml:space="preserve">Відремонтовано 300 м </t>
  </si>
  <si>
    <t>Придбання та встановлення криниць</t>
  </si>
  <si>
    <t>C.1.2.3 Поліпшення соціально-побутових умов в сільській місцевості шляхом підвищення рівня інженерного облаштування села</t>
  </si>
  <si>
    <t>Встановлено 9 шт.</t>
  </si>
  <si>
    <t>Придбання контейнерів для вивозу твердих побутових відходів</t>
  </si>
  <si>
    <t>Придбано 65 шт.</t>
  </si>
  <si>
    <t>Придбання транспортних засобів спеціального призначення для комунальних потреб</t>
  </si>
  <si>
    <t>Придбано 1 екскаватор ланцюговий універсальний на базі трактора МТЗ зі змінним баровим робочим органом та 1 мотоблок</t>
  </si>
  <si>
    <t>Балтьска РДА</t>
  </si>
  <si>
    <t xml:space="preserve">Біляївська РДА </t>
  </si>
  <si>
    <t>Освіта, культура, охорона здоров’я</t>
  </si>
  <si>
    <t>А.1.1.4 Створення умов для комфортного і безпечного руху пасажирів</t>
  </si>
  <si>
    <t>Придбання мікроавтобусів для закладів освіти, медицини та культури</t>
  </si>
  <si>
    <t>А.1.3.5 Забезпечення безпеки руху</t>
  </si>
  <si>
    <t xml:space="preserve">проектна документація не розроблялась </t>
  </si>
  <si>
    <t>Термомодернізація медичних закладів</t>
  </si>
  <si>
    <t>Енергоефективність</t>
  </si>
  <si>
    <t>Дослідження та відродження таємничих пам’яток історії -підземних ходів (катакомб) в м.Балта Одеської області</t>
  </si>
  <si>
    <t>В.2.2.4. Відродження та розкриття туристичного потенціалу пам'яток архітектури, історії та археології, що мають визначне історико-культурне і наукове значення</t>
  </si>
  <si>
    <t>Капітальний ремонт систем вентиляції у комунальних закладах освіти, медицини та культури</t>
  </si>
  <si>
    <t>проектна документація ще не розроблена</t>
  </si>
  <si>
    <t>Будівництво та облаштування спортивних майданчиків на території Балтської об’єднаної територіальної громади</t>
  </si>
  <si>
    <t>Будівництво полігону твердих побутових відходів</t>
  </si>
  <si>
    <t>С.2.1.3. Будівництво заводів з переробки сміття та паспортизація існуючих полігонів твердих побутових відходів</t>
  </si>
  <si>
    <t>Будівництво самотічного каналізаційного колектора в 
м. Балта</t>
  </si>
  <si>
    <t>Капітальний ремонт  міських каналізаційних колекторів в м.Балта Одеської області</t>
  </si>
  <si>
    <t>Капітальний ремонт існуючих та будівництво нових зливових каналізаційних систем</t>
  </si>
  <si>
    <t>Проведення оптико-волоконної мережі передачі даних для населених пунктів Балтської територіальної громади</t>
  </si>
  <si>
    <t>D.3.1.3 Розвиток електронного урядування</t>
  </si>
  <si>
    <t>Інформація та комунікація</t>
  </si>
  <si>
    <t xml:space="preserve">Виготовлення проектно-кошторисної документації та будівництво очисних споруд в м.Балта </t>
  </si>
  <si>
    <t>Будівництво артезіанської свердловини в с. Ракулове Балтського району</t>
  </si>
  <si>
    <t>Встановлення автобусних зупинок на території с. Плоске</t>
  </si>
  <si>
    <t>Капітальний ремонт фасаду та даху НВК "Плосківська ЗОШ І-ІІ ст.-ДНЗ" с. Плоске за рахунок комплексної програми "Освіта Одещини" на 2015-2018 роки</t>
  </si>
  <si>
    <t>Капітальний ремонт (заміна вікон та дверей) НВК "Піщанська ЗОШ І-ІІІ ст.-ЗДО" с. Піщана за рахунок програми енергоефективності Одеської області на 2016-2018 роки</t>
  </si>
  <si>
    <t>Капітальний ремонт будівлі КП "Балтська центральна районна лікарня" в м. Балта (перекриття даху)</t>
  </si>
  <si>
    <t>Підвищення рівня забезпеченості медичними послугами (розвиток та удосконалення мережі закладів охорони здоров’я</t>
  </si>
  <si>
    <t>Капітальний ремонт будівлі гуртожитку працівників КП "Балтська центральна районна лікарня" в м. Балта (перекриття даху)</t>
  </si>
  <si>
    <t>забезпечення умов якісного та безпечного проживання</t>
  </si>
  <si>
    <t>Капітальний ремонт будівлі будинку культури с. Новополь за рахунок комплексної програми "Культура Одещини 2017-2019 роки"</t>
  </si>
  <si>
    <t>Придбання та встановлення дитячого спортивного майданчика на території с. Плоске за рахунок комплексної програми розвитку фізичної культури і спорту</t>
  </si>
  <si>
    <t>Придбання та встановлення дитячого спортивного майданчика на території с. Пужайкове</t>
  </si>
  <si>
    <t>Придбання та встановлення дитячого спортивного майданчика на території с. Чернече</t>
  </si>
  <si>
    <t>Капітальний ремонт будівлі КП "Балтська центральна районна лікарня" в м. Балта</t>
  </si>
  <si>
    <t>Капітальний ремонт будівлі гуртожитку працівників КП "Балтська центральна районна лікарня" в м. Балта</t>
  </si>
  <si>
    <t>Термомодернізація будівлі НВК "Пужайківська ЗОШ І-ІІІ ст.-ДНЗ" Балтського району</t>
  </si>
  <si>
    <t>Капітальний ремонт водопроводу с. Ракулове Балтського району</t>
  </si>
  <si>
    <t>вересень 2019-січень 2020</t>
  </si>
  <si>
    <t>Реконструкція системи водопостачання села Миколаївка Білгород-Дністровського району Одеської області</t>
  </si>
  <si>
    <t>березень 2020-грудень 2020</t>
  </si>
  <si>
    <t>Реконструкція очисних споруд та каналізаційних мереж в селі Курортне Білгород-Дністровського району</t>
  </si>
  <si>
    <t>січень 2020-грудень 2020</t>
  </si>
  <si>
    <t>Розчистка русла Алкалія існуючої колекторно-дренажної мережі та облаштування дренажної насосної станції в селі Карналіївка Білгород-Дністровського району</t>
  </si>
  <si>
    <t>Розчищення та поліпшення екосистеми Будацького лиману</t>
  </si>
  <si>
    <t>C.2.2.3. Збереження причорноморських лиманів: Куяльницького, Тилігульського, Хаджибейського, Будацького</t>
  </si>
  <si>
    <t>Капітальний ремонт дорожнього покриття вулиці Дальницька від буд.№47 до примикання з автомобільною дорогою М-16 Одеса-Кучургани(на Кишинів) в с.Великий Дальник Біляївського району Одеської області</t>
  </si>
  <si>
    <t xml:space="preserve">A.1.1.1. Будівництво нових швидкісних
автомагістралей, автомобільних доріг загального
користування державного значення за пріоритетними
напрямками розвитку регіону та за напрямками
туристичних маршрутів
</t>
  </si>
  <si>
    <t xml:space="preserve">Капітальний ремонт (заміна вікон та дверей) у під’їздах та межповерхових клітинах багатоповерховому будинку за  адресою: Біляївський район, 
смт. Великий Дальник, 
вул. Б. Хмельницького №52-а, будинок 1
</t>
  </si>
  <si>
    <t>А.2.2.4. Підвищення енергоефективності об'єктів, що фінансуються з державного та місцевих бюджетів, зокрема, шляхом зменшення питомих втрат у теплових, електричних та водопровідних мереж</t>
  </si>
  <si>
    <t>Капітальний ремонт ДНЗ "Золотий ключик" в с.Великий Дальник Біляївського району</t>
  </si>
  <si>
    <t>В.1.1.1. Розвиток мережі дошкільних навчальнихзакладів різних типів та форм власності</t>
  </si>
  <si>
    <t>Капітальний ремонт амбулаторії розташованої за адресою: Одеська область, Біляївський район, с. Вигода, вул. Елеваторна,19</t>
  </si>
  <si>
    <t>С.1.1.2. Розвиток та модернізація централізованогої системи питного водопостачання</t>
  </si>
  <si>
    <t>Поточний середній ремонт автодороги загального користування місцевого значення С160507 КСП (Чорноморське-Дачне-Холодна Балка км 5+375,км 7+960) Біляївського району Одеської області</t>
  </si>
  <si>
    <t>A.1.1.1. Будівництво нових швидкісних автомагістралей, автомобільних доріг загального користування державного значення за пріоритетними напрямками розвитку регіону та за напрямками туристичних маршрутів</t>
  </si>
  <si>
    <t>Реконструкція корпусу № 2 дитячого навчально-виховного закладу «Сонечко», с. Холодна Балка, вул. Центральна, 31 а</t>
  </si>
  <si>
    <t>Виготовлено ПКД</t>
  </si>
  <si>
    <t>Реконструкція будівлі дитячого навчально-виховного закладу «Журавка», с. Нова Еметівка, вул. Космодем’янської, 6</t>
  </si>
  <si>
    <t>Реконструкція будівлі Паліївської ЗОШ з влаштуванням дошкільного закладу на 50 місць,с.Паліївка, вул. Іжаковського, 1-а</t>
  </si>
  <si>
    <t>В.2.1.2. Подальший розвиток та удосконалення організації центрів первинної медико-санітарної допомоги на засадах сімейної медицини</t>
  </si>
  <si>
    <t>В 2017 році виготовлено ПКД</t>
  </si>
  <si>
    <t>С.1.2.1. Соціальне запровадження приладів обліку у газо-, водо- та теплопостачання</t>
  </si>
  <si>
    <t>Нормалізація екологічної ситуації плавневої зони р. Турунчук - одна із складових економічного розвитку населених пунктів, розташованих вздовж її русла</t>
  </si>
  <si>
    <t xml:space="preserve">Капітальний ремонт будинку культури с. Холодна Балка Біляївського району </t>
  </si>
  <si>
    <t xml:space="preserve">Реконструкція Іллінського будинку культури, с. Іллінка  Біляївського району </t>
  </si>
  <si>
    <t xml:space="preserve">Реконструкція будівлі Вигодянської амбулаторії Біляївського району </t>
  </si>
  <si>
    <t>Капітальний ремонт (утеплення) фасаду Міжлиманської ЗОШ І-ІІІ ступенів", розташованої за адресою: Одеська обл., Біляївський район,с.Набережне, вул.Єлісеєва,20</t>
  </si>
  <si>
    <t>В.1.1.2 Реконструкція пристосованих приміщень та діючих закладів, повернення до мережі закладів, що використовуються не за призначенням</t>
  </si>
  <si>
    <t>Субвенція на соціально - економічний розвиток Березанської сільської ради</t>
  </si>
  <si>
    <t>С.1.1.2 Розвиток та модернізація централізованої системи питного водопостачання</t>
  </si>
  <si>
    <t>Субвенція на соціально - економічний розвиток Біляївського району (Августівській сільській раді)</t>
  </si>
  <si>
    <t>C.1.1.3. Благоустрій населених пунктів</t>
  </si>
  <si>
    <t>Капітальний ремонт стаціонару Маяківської амбулаторії заг.практики сімейної медицини с.Маяки, вул.Богачова,98</t>
  </si>
  <si>
    <t>B.2.1.1 .Покращення умов медичного обслуговування</t>
  </si>
  <si>
    <t>Капітальний ремонт (благоустрій території) дитячого садку  с.Широка Балка Біляївського району  Одеської області</t>
  </si>
  <si>
    <t>Субвенція на соціально-економічний розвиток (будівництво спортивного майданчика) Дачненської сільської ради Біляївського району</t>
  </si>
  <si>
    <t>В.1.1.1 Розвиток мережі дошкільних навчальних закладів різних типів та форм власності</t>
  </si>
  <si>
    <t>Капітальний ремонт огорожі цвинтарая, вул. Центральна, Біляївського району</t>
  </si>
  <si>
    <t>В.1.1.2.Реконструкція пристосованих приміщень та діючих закладів, поверненнят до мережі закладів ,що використовуються не за призначенням</t>
  </si>
  <si>
    <t>Будівництво дитячого садка в с. Котовка Августівської сільскої ради</t>
  </si>
  <si>
    <t>Будівництво Хлібодарівського навчально-виховного комплексу "Загальноосвітньої школи I-III ступенів - дошкільного навчального закладу" в Біляївському районі Одеської області "</t>
  </si>
  <si>
    <t>Покровські вітрові електростанції (виробництво електричної енергії)</t>
  </si>
  <si>
    <t>Будівництво виробничо-складського та торгівельного комплексу у зберіганні та переробці сільськогосподарської продукції  (ТОВ «Об’єднані зернові технології»)</t>
  </si>
  <si>
    <t>Промисловість</t>
  </si>
  <si>
    <t>3 роки з початку будівництва</t>
  </si>
  <si>
    <t>Будівництво заводу з виробництва керамічної цегли та виробництва пілетів (ТОВ «Будсервіс»)</t>
  </si>
  <si>
    <t>3-7 років з початку будівництва</t>
  </si>
  <si>
    <t>20 млн.грн.</t>
  </si>
  <si>
    <t>Будівництво заводу з виробництва будівельних матеріалів (ТОВ «АФБ Констракт»)</t>
  </si>
  <si>
    <t>від 3-7 років від початку будівництва</t>
  </si>
  <si>
    <t>Забезпечення робочих місць, здешевлення будівельних матеріалів, створення конкурентного середовища</t>
  </si>
  <si>
    <t>Проект будівництва                                                                                                                                                                                                                                                                                                                                         Міжнародного медичного кластеру ММК НК (санаторно-лікувальні заклади на території Куяльницького лиману) – ініціатор ТОВ «СІНІК» представник Холдинг «НК»</t>
  </si>
  <si>
    <t>783,3 млн. долл.</t>
  </si>
  <si>
    <t>Якісне медичне обслуговування, забезпеченість робочих місць</t>
  </si>
  <si>
    <t>A.2.1.4          Застосування альтернативних (відновлювальних) джерел енергії</t>
  </si>
  <si>
    <t>A.4.2.3.      Впровадження сучасних технологій зберігання та переробки продукції сільського господарства</t>
  </si>
  <si>
    <t>A.5.3.1.                Сприяння сталому розвитку малого бізнесу</t>
  </si>
  <si>
    <t>B.2.1.5.               Створення сучасних лікувальних комплексів надання спеціалізованої медичної допомоги</t>
  </si>
  <si>
    <t xml:space="preserve">Капітальний ремонт на об’єкті „НВК "Загальноосвітня школа І-ІІІ ступенів - дитячий садок” по вул. Партизанська,77 с.Великоплоське, Великомихайлівський р-н </t>
  </si>
  <si>
    <t xml:space="preserve">Капітальний ремонт на об’єкті НВК ЗОШ І-ІІІ ступенів-дитячий садок в с.Слов’яносербка Великомихайлівського району </t>
  </si>
  <si>
    <t xml:space="preserve">Капітальний ремонт ЗОШ І-ІІІ ступенів с.Соше Острівське Великомихайлівського району </t>
  </si>
  <si>
    <t xml:space="preserve">Виготовлення проектно-кошторисної документації на будівництво спортзалу в ЗОШ І-ІІІ ступенів в с.Тростянець Великомихайлівського району </t>
  </si>
  <si>
    <t>А.1.1.3.Реконструкція та будівництво автомобільних доріг місцевого значення</t>
  </si>
  <si>
    <t>В.1.1.2.    Реконструкція пристосованих приміщень та діючих закладів,що використовуються не за призначенням</t>
  </si>
  <si>
    <t xml:space="preserve">Будівництво спортзалу  в ЗОШ І-ІІІ ступенів в с.Тростянець Великомихайлівського району </t>
  </si>
  <si>
    <t xml:space="preserve">Покращення безперебійного сполучення </t>
  </si>
  <si>
    <t>Забезпечення якісних умов щодо здобуття освіти та дошкільної освіти</t>
  </si>
  <si>
    <t>Надасть можливість покращення фізичної підготовки учнів</t>
  </si>
  <si>
    <t>Зазначені об’єкти не профінансовано у  зв’язку з відсутністю коштів</t>
  </si>
  <si>
    <t xml:space="preserve">Виготовлення проектно-кошторисної  документації по ремонту автодороги загального коритсування Т 16-15 "КПП Великоплоске - Новопетрівка - Новоборисівка - Т-16-15 Великомихайлівського району </t>
  </si>
  <si>
    <t>В.1.1.1         Розвиток мережі дошкільних навчальна закладів різних тирів та форм власності</t>
  </si>
  <si>
    <t>А.1.1.3.  Реконструкція та будівництво автомобільних доріг місцевого значення</t>
  </si>
  <si>
    <t xml:space="preserve">Капітальний ремонт харчоблоку на об’єкті: “Великомихайлівська центральна районна лікарня» по
вул. Центральна,248 в смт Велика Михайлівка 
</t>
  </si>
  <si>
    <t xml:space="preserve">Капітальний ремонт будинку культури в с.Соше-Острівське Великомихайлівського району
</t>
  </si>
  <si>
    <t xml:space="preserve">Будівництво підвідного газопроводу високого тиску до с.Мигаї, Мигаєво Великомихайлівського району </t>
  </si>
  <si>
    <t>Очисні споруди та каналізаційні мережі в с.Новоборисівка</t>
  </si>
  <si>
    <t>В.2.1.1. Підвищення рівня забезпеченості медичними послугами (розвиток та удосконалення мережі закладів охорони здоров'я, особливо у сільській місцевості)</t>
  </si>
  <si>
    <t>В.2.2.2.  Розбудова культурних центрів</t>
  </si>
  <si>
    <t>1645.3</t>
  </si>
  <si>
    <t>Покращення умов життєзабезпечення населення</t>
  </si>
  <si>
    <t xml:space="preserve">Капітальний ремонт ЗОШ І-ІІ ступенів с.Великоплоське Великомихайлівського району </t>
  </si>
  <si>
    <t xml:space="preserve">Реконструкція дитячого садка с.Мигаї Великомихайлівського району </t>
  </si>
  <si>
    <t>Капітальний ремонт даху будинку культури с.Новоолександрівка Великомихайлівського району</t>
  </si>
  <si>
    <t>Готовий проект</t>
  </si>
  <si>
    <t>С.1.1.2   Розвиток та модернізація централізованої системи питного водопостачання</t>
  </si>
  <si>
    <t>Проект в розробці</t>
  </si>
  <si>
    <t>Проект відсутній</t>
  </si>
  <si>
    <t>Покращення безперебійного сполучення</t>
  </si>
  <si>
    <t xml:space="preserve">Капітальний ремонт автодороги загального користування  Т 16-15 "КПП Великоплоске - Новопетрівка - Новоборисівка - Т-16-16 Великомихайлівського району </t>
  </si>
  <si>
    <t xml:space="preserve">Капітальний ремонт очисних споруд КУ «Великомихайлівської ЦРЛ» смт ВеликаМихайлівка </t>
  </si>
  <si>
    <t>В.2.2.2. Розбудова у сільській місцевості об’єктів культури</t>
  </si>
  <si>
    <t>49.1</t>
  </si>
  <si>
    <t>260.0</t>
  </si>
  <si>
    <t>Забезпечення гідних умов життя та екологічної безпеки</t>
  </si>
  <si>
    <t>Капітальний ремонт дорожнього покриття по вул. Центральна від буд. №101 до Центральної площі в смт. Велика Михайлівка Великомихайлівського району</t>
  </si>
  <si>
    <t xml:space="preserve">Капітальний ремонт з благоустрою території  Новосавицької ЗОШ I-II ступенів  Великомихайлівського району </t>
  </si>
  <si>
    <t xml:space="preserve">Капітальний ремонт покрівлі Тростянецької ЗОШ  I-IІI ступенів  Великомихайлівського району </t>
  </si>
  <si>
    <t xml:space="preserve">Капітальний ремонт школи в с. Мигаї Великомихайлівського району </t>
  </si>
  <si>
    <t xml:space="preserve">Капітальний ремонт (заміна даху) ЗОШ  I-III ступенів с. Новоборисівка Великомихайлівського району </t>
  </si>
  <si>
    <t xml:space="preserve">Капітальний ремонт приміщення дитячого садка  с. Мигаї Великомихайлівського району </t>
  </si>
  <si>
    <t xml:space="preserve">Капітальний ремонт дитячого майданчику біля будинку культури в с.Вишневе  Великомихайлівського району </t>
  </si>
  <si>
    <t>Капітальний ремонт приміщення сільського клубу селища Мигаєве Великомихайлівського району</t>
  </si>
  <si>
    <t>Поточний середній ремонт автомобільної дороги загального користування державного значення Т-16-15 Контрольно-пропускний пункт «Великоплоске»-Новопетрівка- Цебрикове –Знам’янка-Березівка  на ділянці км 27+000-км 38+000</t>
  </si>
  <si>
    <t>Поточний середній ремонт автомобільної дороги загального користування державного значення Т-16-15 Контрольно-пропускний пункт «Великоплоске»-Новопетрівка- Цебрикове –Знам’янка-Березівка  на ділянці км 14+000-км 27+000</t>
  </si>
  <si>
    <t>Поточний середній ремонт автомобільної дороги загального користування державного значення Т-16-15 Контрольно-пропускний пункт «Великоплоске»-Новопетрівка- Цебрикове –Знам’янка-Березівка  на ділянці км 42+000-км 48+784</t>
  </si>
  <si>
    <t>Поточний середній ремонт автомобільної дороги загального користування державного значення Т-16-15 Контрольно-пропускний пункт «Великоплоске»-Новопетрівка- Цебрикове –Знам’янка-Березівка  на ділянці км 0+000-км 14+000</t>
  </si>
  <si>
    <t>Капітальний ремонт а/д Т-16-13 Миколаївка –Стрюкове-Шабельники-/М-05/ (відрізок по с. Стрюкове , частина вул.. Ламброва,, вул.. Максименко, вул.. Ген. Петрова, протяжн. 1 км)</t>
  </si>
  <si>
    <t>В 2016 році роботи виконано частково, проведено  капітальний ремонт а/д Т-16-13 Миколаївка –Стрюкове-Шабельники-/М-05/ (відрізок по с. Стрюкове , частина вул.. Ламброва,, вул.. Максименко, вул.. Ген. Петрова, протяж. 1 км) покращено умови для безпечного руху пасажирів та автомобільного транспорту</t>
  </si>
  <si>
    <t>Планується виконання робіт у 2019-2020  роках при виділенні коштів з бюджетів вищих рівнів</t>
  </si>
  <si>
    <t>Розміщення на території району переробного підприємства для виготовлення альтернативних видів палива (пелетів) з хворосту, тирси, соломи, відходів сільськогосподарського виробництва</t>
  </si>
  <si>
    <t>Економіка</t>
  </si>
  <si>
    <t>Планується залучення коштів інвесторів</t>
  </si>
  <si>
    <t>Капітальний  ремонт даху Стрюківської ЗОШ І-ІІІ ступенів</t>
  </si>
  <si>
    <t>Вільні земельні ділянки для розміщення на території району переробного підприємста є в наявності, відсутність зацікавлених інвесторів</t>
  </si>
  <si>
    <t>Розвиток інфраструктури</t>
  </si>
  <si>
    <t>А.1.1.3  Реконструкція та будівництво автомобільних доріг місцевого значення</t>
  </si>
  <si>
    <t xml:space="preserve">А.2.1.4.   Застосування альтернативних (відновлюваль-них) джерел енергії </t>
  </si>
  <si>
    <t xml:space="preserve">В 2018 році з державного бюджету виділені кошти в сумі 120 тис. грн. субвенції з державного бюджету місцевим бюджетам на здійснення заходів щодо соціально-економічного розвитку окремих територій,  на проведення робіт з проектування і експертизи за об'єктом "Капітальний ремонт покрівлі приміщення початкової школи Стрюківської ЗОШ І - ІІІ ступенів" с. Стрюкове , виготовлена проектно-кошторисна документація та експертиза </t>
  </si>
  <si>
    <t>Капітальний ремонт котельні поліклініки та заміна 3-х твердопаливних котлів на альтернативні види палива в Миколаївській центральній лікарні</t>
  </si>
  <si>
    <t xml:space="preserve">ППридбано та встановлено опалювальний котел на 131,5 тис. грн. та генератори на 21,73 тис. грн. в котельні поліклініки КНП 
« Миколаївська центральна районна лікарня»,, покращено медичне обслуговування сільського населення
з дотриманням санітарних норм та температурного режиму
</t>
  </si>
  <si>
    <t>Проект реалізовано частково, планується виконання робіт у 2019 році при виділенні коштів з бюджетів вищих рівнів</t>
  </si>
  <si>
    <t>Здійснено заміну  дверей  на енергозберігаючі  в Новопетрівському НВК "ЗОШ І-ІІІст.-ДНЗ"  с.Новопетрівка,  покращено умови навчання  57 учнів шляхом підвищення енергоефективності  навчального закладу з дотриманням санітарних норм та температурного режиму</t>
  </si>
  <si>
    <t>Здійснено заміну  вікон   на енергозберігаючі  в Настасіївському НВК "ЗОШ І-ІІ ст.-ДНЗ"  с.Настасіївка,  покращено умови навчання  55 учнів шляхом підвищення енергоефективності  навчального закладу з дотриманням санітарних норм та температурного режиму</t>
  </si>
  <si>
    <t>Заміна віконних рам та дверей  на енергозберігаючі в Новопетрівському НВК «ЗОШ  I-II  ст.-ДНЗ» с. Новопетрівка</t>
  </si>
  <si>
    <t xml:space="preserve">Заміна віконних рам та дверей  на енергозберігаючі в    
 Настасіївському   НВК «ЗОШ I-II ст. -ДНЗ» с. Настасіївка
</t>
  </si>
  <si>
    <t>Якісне покриття автодоріг району</t>
  </si>
  <si>
    <t>Якісне надання освітянських послуг та зростання енергоефективності школи</t>
  </si>
  <si>
    <t>Якісне надання освітянських послуг та зростання енергоефективності дитячих садків</t>
  </si>
  <si>
    <t>Якісне надання медичних послуг та зростання енергоефективності медичного закладу</t>
  </si>
  <si>
    <t xml:space="preserve">Створення умов для безпечного руху пасажирів та збільшення товарообігу і вантажоперевезень </t>
  </si>
  <si>
    <t>Створення умов для безпечного руху пасажирів та збільшення товарообігу  і вантажоперевезень</t>
  </si>
  <si>
    <t>Підвищення рівня життя населення
м. Арциз</t>
  </si>
  <si>
    <t xml:space="preserve">Формування у населення сталих традиції та мотивації  фізичного виховання і спорту, як важливих чинників забезпечення здорового способу життя та покращення здоров’я </t>
  </si>
  <si>
    <t>фізична культура</t>
  </si>
  <si>
    <t>Капітальний ремонт будинку культури в с. Андрієво-Іванівка</t>
  </si>
  <si>
    <t>В.2.2.1. Розбудова у сільській місцевості об’єктів культури</t>
  </si>
  <si>
    <t xml:space="preserve">Здійснено капітальний ремонт будинку культури 
с. А-Іванівка 
(  1500 жителів) :
-капітальний ремонт фасаду будівлі БК на 206,5 тис. грн.;
-замінено вікна та двері на енергозберігаючі на 62,3 тис. грн.;
-облаштовано систему водовідведення СБК на 91,2 тис. грн.
 Підвищено якість надання культурних послуг сільському населенню
</t>
  </si>
  <si>
    <t xml:space="preserve">Капітальний ремонт будинку культури 
с. Ісаєве 
</t>
  </si>
  <si>
    <t xml:space="preserve">Здійснено капітальний ремонт (заміна вікон та дверей на енергозберігаючі)  сільського будинку культури 
с. Ісаєве
(  1270 жителів).
 Підвищено якість надання культурних послуг сільському населенню
</t>
  </si>
  <si>
    <t xml:space="preserve">Проект реалізовано частково, планується продовження робіт по капітальному ремонту СБК  в с. А-Іванівка у 2019 році при виділенні коштів з бюджетів вищих рівнів,
 ( в 2018 році за рахунок коштів місцевого бюджету виготовлена ПКД) .
Проект включено до </t>
  </si>
  <si>
    <t xml:space="preserve">Проект реалізовано частково, планується продовження робіт по капітальному ремонту СБК  в с. Ісаєве у 2019-2021 рр.  році при виділенні коштів з бюд-жетів вищих рівнів,
 орієнтовна вартість проекту 1200 тис. грн., планується залучити кошти місцевого сільського  бюджету.
</t>
  </si>
  <si>
    <t xml:space="preserve">Капітальний ремонт будинку культури с. Олексіївка  </t>
  </si>
  <si>
    <t>Здійснено капітальний ремонт будинку культури с. Олексіївка (  425 жителів). Підвищено якість надання культурних послуг сільському населенню</t>
  </si>
  <si>
    <t>В.2.2.1.    Розбудова у сільській місцевості об’єктів культури</t>
  </si>
  <si>
    <t>А.2.2.4. Підвищення енергоефективності об’єктів, що фінансують-ся з державного та місцевих бюджетів, зок-рема шляхом зменшення пи-томих втрат у теплових, еле-ктричних та водопровідних мережах</t>
  </si>
  <si>
    <t xml:space="preserve">Проект реалізовано частково, в 2019 р. планується виконати роботи по капітальному ремонту покрівлі НЗ, орієнтовна вартість проекту 1300 тис. грн., планується залучити 1040 тис. грн. з обласного бюджету та 260 тис. з місцевих бюджетів (районного та сільського). </t>
  </si>
  <si>
    <t>Капітальний ремонт  а/д  Т-16-23 Ананьїв- Троїцьке - Березівка-Вікторівка (від с. Левадівка до  границі Миколаївського району)</t>
  </si>
  <si>
    <t>Проведено  поточний дрібний ремонт а/д загального користування територіального  значення   Т-16-23 Ананьїв-Троїцьке-Березівка-Вікторівка (окремими ділянками) , покращено транспортно-експлуатаційний стан а/д та автомобільне сполучення  між населеними пунктами району та області</t>
  </si>
  <si>
    <t xml:space="preserve">Проект реалізовано </t>
  </si>
  <si>
    <t>Виготовлення ПКД на капітальний ремонт аварійного мосту ч/з річку Чичиклія в смт. Миколаївка</t>
  </si>
  <si>
    <t>А.1.1.3 Реконструкція та будівництво автомобільних доріг місцевогозначення</t>
  </si>
  <si>
    <t>А.1.1.4.    Створення умов для комфортного і безпечного руху пасажирів</t>
  </si>
  <si>
    <t>15,9 (районний бюджет)</t>
  </si>
  <si>
    <t>В 2018 році з державного бюджету виділені кошти в сумі 1000 тис. грн. субвенції з держав-ного бюджету місцевим бюджетам на здійснення заходів щодо соціально-економічного розвитку окремих територій,  на проведення робіт з обстеження,  вишукування, оцінки технічного стану, проектування та експерттизи мосту. Виконані роботи  з обстеження, вишукування, оцінки технічного стану, проектування та експертизи мосту на суму 545,5 тис. грн.</t>
  </si>
  <si>
    <t>В 2019 році планується проведення робіт по капітальному ремонту мосту.Проект включено до Перспективного плану розвитку Миколаївського району на 2019-2021 роки , до  Програми соціально-економічного та культурного розвитку Миколаївського району на  2019 рік  та Програми соціального–економічного розвитку Миколаївської селищної ради на 20119-2021 рр.</t>
  </si>
  <si>
    <t>Заміна твердопаливних котлів на альтернативні види палива в  Ісаєвському НВК  «ЗОШ I-IІ ст.. – ДНЗ»</t>
  </si>
  <si>
    <t>Проект реалізовано повністю, кошти освоєні</t>
  </si>
  <si>
    <t>Капітальний  ремонт даху  Ульновського НВК  «ЗОШ I-IІІ ст.- ДНЗ»  с. Ульяновка</t>
  </si>
  <si>
    <t>537,78 з них 337,78-районний бюджет 200- бюджет Ісаєвської СР)</t>
  </si>
  <si>
    <t xml:space="preserve">Виготовлення     ПКД на капітальний  ремонт дошкільного  навчального закладу «Сонечко»  </t>
  </si>
  <si>
    <t xml:space="preserve">Виготовлено     ПКД на капітальний  ремонт дошкільного  навчального закладу «Сонечко»  </t>
  </si>
  <si>
    <t>Капітальний ремонт дошкільного навчального закладу «Сонечко» смт. Миколаївка</t>
  </si>
  <si>
    <t>Проведено  капітальний ремонт  системи опалення загаль-ною протяжністю 102 п.м.  ДНЗ «Сонечко» смт. Миколаївка, покращено умови перебування   140 вихованців шля-хом підвищення енергоефективнос-ті  з дотриманням санітарних норм та температурного режиму  , створено комфортні умови для дітей</t>
  </si>
  <si>
    <t xml:space="preserve">Заміна віконних рам та дверей  на енергозберігаючі в    </t>
  </si>
  <si>
    <t>Заміна віконних рам та дверей  на енергозберігаючі в Петрівському НВК «ЗОШ I-II ст. -ДНЗ» с. Петрівка</t>
  </si>
  <si>
    <t>Заміна віконних рам та дверей  на енергозберігаючі в Левадівському НВК «ЗОШ I-IIІ ст. - ДНЗ» с. Левадівка</t>
  </si>
  <si>
    <t>Здійснено капітальний ремонт  (замінено вікна та двері на енергозберігаючі) в Левадівському НВК "ЗОШ І-ІІІст.-ДНЗ" с. Левадівка,  покращено умови навчання  125 учнів шляхом підвищення енергоефективності  навчального закладу з дотриманням санітарних норм та температурного режиму</t>
  </si>
  <si>
    <t>Здійснено капітальний ремонт  (замінено вікна та двері на енергозберігаючі) в  Петрівському НВК "ЗОШ І-ІІІст.-ДНЗ" с. Петрівка, покращено умови навчання  67 учнів шляхом підвищення енергоефективності  навчального закладу з дотриманням санітарних норм та температурного режиму</t>
  </si>
  <si>
    <t>8,9 (районний бюджет)</t>
  </si>
  <si>
    <t>Капітальний ремонт а/д С161710 Гвоздівка-Антонюки /Т-16-40/</t>
  </si>
  <si>
    <t xml:space="preserve">Роботи не виконані, не виділені кошти, планується виконання робіт у 2019-2020  роках при виділенні коштів з бюджетів вищих рівнів. </t>
  </si>
  <si>
    <t>Капітальний ремонт а/д С161715 Амбарів /Т-16-40/</t>
  </si>
  <si>
    <t xml:space="preserve">Капітальний    ремонт а/д  Т-16-40  Миколаївка - Андрієво-Іванівка - Настасіївка - /М-05  </t>
  </si>
  <si>
    <t xml:space="preserve">25000,
з них
5000-
ДФРР
</t>
  </si>
  <si>
    <t xml:space="preserve">Роботи не виконані, не виділені кошти, планується виконання робіт у 2019-2020  роках при виділенні коштів з бюджетів вищих рівнів. Проект включено до Перспективного плану розвитку Миколаївського району на 2019-2021 роки та  до  Програми соціально-економічного та культурного розвитку Миколаївського району на 2019 рік  </t>
  </si>
  <si>
    <t>Капітальний ремонт  а/д Т-16-13 Миколаївка -Стрюкове-Шабельники-/М-05/</t>
  </si>
  <si>
    <t xml:space="preserve">Роботи не виконані, не виділені кошти, планується виконання робіт у 2019-2020  роках при виділенні коштів з бюджетів вищих рівнів, Проект включено до Перспективного плану розвитку Миколаївського району на 2019-2021 роки та  до  Програми соціально-економічного та культурного розвитку Миколаївського району на 2019 рік  </t>
  </si>
  <si>
    <t>Капітальний ремонт  а/д С161701 Миколаївка –Марянівка-Ульяновка</t>
  </si>
  <si>
    <t>Капітальний ремонт а/д С161704 Миколаївка –Софіївка-кордон Миколаївської області</t>
  </si>
  <si>
    <t>Виготовлення ПКД на капітальний ремонт аварійного мосту між селами Марянівка-Миколаївка</t>
  </si>
  <si>
    <t xml:space="preserve">Роботи не виконані, не виділені кошти, планується виконання робіт у 2019   році  при наявності коштів місцевому бюджеті. Проект включено до Перспективного плану розвитку Миколаївського району на 2019-2021 роки та  до  Програми соціально-економічного та культурного розвитку Миколаївського району на 2019 рік  </t>
  </si>
  <si>
    <t>Капітальний ремонт аварійного мосту між селами Марянівка-Миколаївка</t>
  </si>
  <si>
    <t>Капітальний ремонт аварійного мосту ч/з річку Чичиклія в смт. Миколаївка</t>
  </si>
  <si>
    <t>Встановлення модульної котельні в Левадівському НВК  «ЗОШ I-IІI ст.- ДНЗ»  с.Левадівка</t>
  </si>
  <si>
    <t xml:space="preserve">Роботи не виконані, не виділені кошти, планується виконання робіт у 2019 році  при наявності коштів в місцевому бюджеті та виділенні коштів з бюджетів вищих рівнів, Проект включено до Перспективного плану розвитку Миколаївського району на 2019-2021 роки та  до  Програми соціально-економічного та культурного розвитку Миколаївського району на 2019 рік  </t>
  </si>
  <si>
    <t xml:space="preserve"> Заміна твердопаливних котлів на альтернативні види палива в Олексіївському НВК  «ЗОШ I-IІI ст.- ДНЗ»  с. Олексіїка </t>
  </si>
  <si>
    <t>Роботи не виконані, не виділені кошти, планується виконання робіт у 2019 році  при наявності коштів в місцевому бюджеті та виділенні коштів з бюджетів вищих рівнів.</t>
  </si>
  <si>
    <t>Капітальний ремонт даху     Левадівського  НВК  «ЗОШ I-IІІ ст.-ДНЗ»  с. Левадівка</t>
  </si>
  <si>
    <t>Заміна віконних рам та дверей  на енергозберігаючі в Олексіївському НВК «ЗОШ I-III ст. -ДНЗ»  с. Олексіївка</t>
  </si>
  <si>
    <t>Капітальний ремонт системи опалення та заміна котлів на альтернативні види палива адміністративної будівлі районної ради в смт. Миколаївка</t>
  </si>
  <si>
    <t>Роботи не виконані, не виділені кошти, виконання робіт на об’єкті є недоцільним в зв’язку з тим, що в 2018 році реалізовано проект по переведенню адміністративної будівлі на електричне опалення</t>
  </si>
  <si>
    <t>Заміна твердопаливних котлів на альтернативні види палива в  Василівському НВК  «ЗОШ I-IІ ст.- ДНЗ»  с.Василівка</t>
  </si>
  <si>
    <t>Заміна твердопаливних котлів на альтернативні види палива в Новопетрівському НВК  «ЗОШ I-IІ ст.- ДНЗ»  с. Новопетрівка</t>
  </si>
  <si>
    <t>Заміна твердопаливних котлів на альтернативні види палива в  Амбарівському НВК «ЗОШ I-IІІ ст.- ДНЗ» с. Амбарів</t>
  </si>
  <si>
    <t>Заміна твердопаливних котлів на альтернативні види палива Переселенському НВК  «ЗОШ I-IІ ст. - ДНЗ»  с. Переселенці</t>
  </si>
  <si>
    <t>Заміна твердопаливних котлів на альтернативні види палива в Петрівському НВК  «ЗОШ I-IІ ст.-ДНЗ» с. Петрівка</t>
  </si>
  <si>
    <t>Заміна твердопаливних котлів на альтернативні види палива в Стрюківській ЗОШ I-IІІ ст.</t>
  </si>
  <si>
    <t>Заміна твердопаливних котлів на альтернативні види палива в Шабельницькому НВК «ЗОШ I-IІІст. -ДНЗ»   с. Шабельники</t>
  </si>
  <si>
    <t>Заміна віконних рам та дверей  на енергозберігаючі в  районному  Будинку дитячої творчості смт. Миколаївка</t>
  </si>
  <si>
    <r>
      <rPr>
        <sz val="7"/>
        <color theme="1"/>
        <rFont val="Times New Roman"/>
        <family val="1"/>
        <charset val="204"/>
      </rPr>
      <t>А.1.1.3 Реконструкція та будівництво автомобільних доріг місцевого</t>
    </r>
    <r>
      <rPr>
        <u/>
        <sz val="7"/>
        <color theme="1"/>
        <rFont val="Times New Roman"/>
        <family val="1"/>
        <charset val="204"/>
      </rPr>
      <t xml:space="preserve"> </t>
    </r>
    <r>
      <rPr>
        <sz val="7"/>
        <color theme="1"/>
        <rFont val="Times New Roman"/>
        <family val="1"/>
        <charset val="204"/>
      </rPr>
      <t>значення</t>
    </r>
  </si>
  <si>
    <t>Роботи не виконані, не виділені кошти, планується виконання робіт у 2019-2020  роках при виділенні коштів з бюджетів вищих рівнів</t>
  </si>
  <si>
    <t xml:space="preserve"> А.2.2.4. Підвищення енергоефективності об’єктів, що фінансуються з державного та місцевих бюджет-тів, зокрема шля-хом зменшення питомих втрат у теплових, елект-ричних та водо-провідних мереж.</t>
  </si>
  <si>
    <t>Придбання флюроографічного апарату для Миколаївської  центральної районної лікарні</t>
  </si>
  <si>
    <t>Роботи не виконані, не виділені кошти</t>
  </si>
  <si>
    <t>Придбання апарату ультразвукової діагностики  для А-Іванівської  амбулаторії сімейної  медицини</t>
  </si>
  <si>
    <t>Капітальний ремонт районної поліклініки</t>
  </si>
  <si>
    <t>Капітальний ремонт амбулаторії с. Стрюкове Миколаївського району Одеської області</t>
  </si>
  <si>
    <t xml:space="preserve">Роботи не виконані, не виділені кошти.
В рамках впровадження медичної реформи передбачено будівництво нової амбулаторії
 загальної практики сімейної медицини в с. Стрюкове, роботи по впровадженню проекту розпочаті в 2018 році, передбачено виділення коштів з державного бюджету 4050 тис. грн., передбачено в районному бюджеті та бюджеті с/ради 450 тис. грн.
</t>
  </si>
  <si>
    <t>Придбання санітарного автомобіля для  Стрюківської  амбулаторії сімейної медицини</t>
  </si>
  <si>
    <t>Планується виконання робіт у 2019 році  в разі  виділення коштів з бюджетів вищих рівнів.</t>
  </si>
  <si>
    <t>Виготовлення проектно-кошторисної документації на проведення капітального ремонту Миколаївського районного будинку культури</t>
  </si>
  <si>
    <t>Капітальний ремонт центру дозвілля в с. Андрієво-Іванівка</t>
  </si>
  <si>
    <t>Роботи не виконані, не виділені кошти, планується виконання робіт у 2019 році  при наявності коштів в місцевому бюджеті та виділенні коштів з бюджетів вищих рівнів, Проект включено до Перспективного плану розвитку Миколаївського району на 2019-2021 роки , до  Програми соціально-економічного та культурного розвитку Миколаївського району на 2019 рік  та Програми соціально-економічного та культурного розвитку А-Іванівської сільської ради  на 2019-2021 роки.</t>
  </si>
  <si>
    <t>Капітальний ремонт Миколаївського районного будинку культури</t>
  </si>
  <si>
    <t>Роботи не виконані, не виділені кошти, планується виконання робіт у 2019 році  при наявності коштів в місцевому бюджеті та виділенні коштів з бюджетів вищих рівнів, Проект включено до Перспективного плану розвитку Миколаївського району на 2019-2021 роки та  до  Програми соціально-економічного та культурного розвитку Миколаївського району на 2019 рік  та культурного розвитку Миколаївської  с/р  на 2019-2021  роки</t>
  </si>
  <si>
    <t>Капітальний ремонт будинку культури в с. Антонюки</t>
  </si>
  <si>
    <t>Планується виконання робіт у 2020 році  в разі  виділення коштів з бюджетів вищих рівнів. Проект включено до Перспективного плану розвитку Миколаївського району на 2019-2021 роки та  до  Програми соціально-економічного та культурного розвитку Антонюківської с/р  на 2019-2021  роки .</t>
  </si>
  <si>
    <t>Капітальний ремонт будинку культури в с. Новопетрівка</t>
  </si>
  <si>
    <t>Планується виконання робіт у 2020 році  в разі  виділення коштів з бюджетів вищих рівнів. Проект включено до Перспективного плану розвитку Миколаївського району на 2019-2021 роки  та  Програми соціально-економічного та культурного розвитку Новопетрівської сільської  ради  на 2019-2021 роки.</t>
  </si>
  <si>
    <t>Виготовлення проектно- кошторисної документації на проведення  капітального ремонту стадіону в смт. Миколаївка</t>
  </si>
  <si>
    <t>Роботи не виконані, не виділені кошти, планується виконання робіт у 2019 році  при наявності коштів в місцевому бюджеті. Проект включено до Перспективного плану розвитку Миколаївського району на 2019-2021 роки, до  Програми соціально-економічного та культурного розвитку Миколаївського району на 2019 рік  та  Програми соціально-економічного та культурного розвитку Миколаївської селищної  ради  на 2019-2021 роки.</t>
  </si>
  <si>
    <t>Капітальний ремонт стадіону в смт. Миколаївка</t>
  </si>
  <si>
    <t xml:space="preserve">Роботи не виконані, не виділені кошти, планується виконання робіт у 2019 році в разі  виділення коштів з бюджетів вищих рівнів.
Проект включено до Перспективного плану розвитку Миколаївського району на 2019-2021 роки, до  Програми соціально-економічного та культурного розвитку Миколаївського району на 2019 рік  
та Програми соціально-економічного та культурного розвитку Миколаївської селищної  ради  на 2019-2021 роки.
</t>
  </si>
  <si>
    <t>Виготовленя проектно-кошторисної документації на буріння скважини в с. Новопетрівка</t>
  </si>
  <si>
    <t>Роботи не виконані в зв’язку з їх неактуальністю</t>
  </si>
  <si>
    <t>Буріння скважини в с. Новопетрівка</t>
  </si>
  <si>
    <t>Роботи не виконані в зв’язку з їх неактуальністю, питання водо забезпечення вирішено</t>
  </si>
  <si>
    <t>Проведення водогону до Ісаєвського НВК «ЗОШ І-ІІІ ст..-ДНЗ»</t>
  </si>
  <si>
    <t>Планується виконання робіт у 2019 році  при наявності коштів в місцевому бюджеті та виділенні коштів з бюджетів вищих рівнів.</t>
  </si>
  <si>
    <t>Виготовлення ПКД «Капітальний ремонт каналізаційної насосної станції стічних вод» смт. Миколаївка Одеської області</t>
  </si>
  <si>
    <t>Роботи не виконані, не виділені кошти, планується виконання робіт у 2019 році при наявності коштів в місцевому бюджеті та виділенні коштів з бюджетів вищих рівнів. Проект включено до Перспективного плану розвитку Миколаївського району на 2019-2021 роки, до  Програми соціально-економічного та культурного розвитку Миколаївського району на 2019 рік  та  Програми соціально-економічного та культурного розвитку Миколаївської селищної  ради  на 2019-2021</t>
  </si>
  <si>
    <t>Капітальний ремонт каналізаційної насосної станції стічних вод смт. Миколаївка Одеської області</t>
  </si>
  <si>
    <t xml:space="preserve">1300 з них
500-
ДФРР
</t>
  </si>
  <si>
    <t>Капітальний ремонт гідроспоруд на р. Тилигул  А-Іванівської сільської ради</t>
  </si>
  <si>
    <t>Роботи не виконані, не виділені кошти, планується  в 2019 році виготовлення проектно-кошторисної документації за рахунок коштів місцевого сільського бюджету та проведення  в 2020-2021 рр. капітального ремонту гідроспоруди на р. Тилигул на території А-Іванівської сільської ради. Проект включено до Перспективного плану розвитку Миколаївського району на 2019-2021 роки,  до Програми соціально-економічного та культурного розвитку Миколаївського району на 2019 рік  та  Програми соціально-економічного та культурного розвитку А-Іванівської сільської ради  на 2019-2021 роки.</t>
  </si>
  <si>
    <r>
      <t xml:space="preserve">С.2.2.1. </t>
    </r>
    <r>
      <rPr>
        <sz val="7"/>
        <color theme="1"/>
        <rFont val="Times New Roman"/>
        <family val="1"/>
        <charset val="204"/>
      </rPr>
      <t xml:space="preserve"> Модернізація системи водовідведення для створення умов екологічної безпеки життя населення</t>
    </r>
  </si>
  <si>
    <t>В.2.1.1. Підвищення рівня забезпече-ності медичними   послугами (розвиток та удосконалення мережі закладів охорони здоровя, особливо, у сільській місцевості)</t>
  </si>
  <si>
    <t>Фізична культура і спорт</t>
  </si>
  <si>
    <t>В.2.3.2. Створення умов щодо реконструкції та збереження існуючих спортивних об’єктів.</t>
  </si>
  <si>
    <t>Поточний ремонт дорожного покриття            вул. Гагаріна, с.Матроска</t>
  </si>
  <si>
    <t>Поточний ремонт дорожного покриття вул.П.Фурдуя,  с.Матроска</t>
  </si>
  <si>
    <t>Виконання робіт по поточному та ямковому ремонту автомобільних доріг комунальної власності  у населених пунктах району</t>
  </si>
  <si>
    <t>Проект реалізовано</t>
  </si>
  <si>
    <t>Поточний ремонт та облаштування автобусних зупинок в сільських населених пунктах району</t>
  </si>
  <si>
    <t>Придбання та встановлення опалювального котла для Левадівського НВК «ЗОШ І - ІІІ ступені-ДНЗ»  ім. С. Олійника  с. Левадівка Миколаївського району Одеської області</t>
  </si>
  <si>
    <t>Капітальний ремонт будівель (перекриття даху) Миколаївського дошкільного навчального закладу ясла-садок номер 1 «Сонечко» смт. Миколаївка Миколаївського району Одеської області</t>
  </si>
  <si>
    <t>Капітальний ремонт приміщення Переселенського НВК "ЗОШ І - ІІ ступенів ДНЗ» с. Переселенці Миколаївського району Одеської області</t>
  </si>
  <si>
    <t>Капітальний ремонт системи опалення дошкільного підрозділу приміщення Ісаївського НВК "ЗОШ І - ІІ ступенів – ДНЗ» с. Ісаєве Миколаївського району Одеської області</t>
  </si>
  <si>
    <t>9,5 (район бюд-т)</t>
  </si>
  <si>
    <t>Здійснено капітальний ремонт  системи опалення  дошкільного підрозділу приміщення Ісаївського НВК "ЗОШ І - ІІ ступенів – ДНЗ» с. Ісаєве,  покращено умови навчання  35 вихованців дошкільного підрозділу НВК шляхом підвищення енергоефективності  навчального закладу з дотриманням санітарних норм та температурного режиму</t>
  </si>
  <si>
    <t>Проект реалізовано частково, невикористані кошти в сумя 173,75 тис. грн. будуть освоєні в 2019 році</t>
  </si>
  <si>
    <t>Капітальний ремонт котельні та придбання та встановлення димососа та колісників в котельні  опорного навчального закладу «Миколаївська ЗОШ І-ІІІ ст..» смт. Миколаївка Миколаївського району Одеської області</t>
  </si>
  <si>
    <t>Забезпечення навчально-виховного процесу в ЗНЗ засобами інформаційно-комунікаційних технологій – оснащення ЗНЗ шкільним обладнанням, навчальними комп’ютерними комплексами з мультимедійними засобами навчання</t>
  </si>
  <si>
    <t>В рамках впровадження Концепції реалізації державної політики у сфері реформування загальної освіти «Нова українська школа» проведено державні закупівлі  засобів навчання та обладнання для учнів  перших класів Миколаївського району</t>
  </si>
  <si>
    <t>В.1.1. Розвиток  сучасної високоякісної освіти</t>
  </si>
  <si>
    <t>Придбання гемотологічного аналізатора для діагностичної лабораторії КНП « Миколаївська центральна районна лікарня» Миколаївського району Одеської області</t>
  </si>
  <si>
    <t>Придбання стоматологічних установок та приладдя до них  для  КНП « Миколаївська центральна районна лікарня» Миколаївського району Одеської області</t>
  </si>
  <si>
    <t>Придбання комп’ютерної техніки та обладнання для  КНП « Миколаївська центральна районна лікарня» Миколаївського району Одеської області</t>
  </si>
  <si>
    <t>Придбання медичного обладнання для  амбулаторії загальної практики сімейної медицини с. Стрюкове Миколаївського району Одеської області</t>
  </si>
  <si>
    <t xml:space="preserve">Надання матеріальної допомоги малозабезпеченим жителям району </t>
  </si>
  <si>
    <t>Надана матеріальна допомога на лікування малозабезпеченим жителям району, покращено соціальний захист незахищених верств населення</t>
  </si>
  <si>
    <t>Переведення стаціонарного відділення для постійного або тимчасового проживання одиноких пристарілих громадян територіального центру соціального обслуговування (надання соціальних послуг) з с. А-Іванівка до будівлі бувшого дитячого відділення  НКП «Миколаївська центральна районна лікарня» Миколаївської районної ради</t>
  </si>
  <si>
    <t>Відкриття районого культурно-освітнього медіа-центру  в смт. Миколаївка Миколаївського району Одеської області</t>
  </si>
  <si>
    <t xml:space="preserve">Проект реалізовано повністю, кошти освоєні </t>
  </si>
  <si>
    <t>Придбання музичної апаратури, костюмів для художньої самодіяльності, стільців для глядацької зали  для закладів культури (сільських будинків культури, клубів) в населених пунктах району</t>
  </si>
  <si>
    <t>Придбання житла дітям – сиротам Миколаївського району</t>
  </si>
  <si>
    <t>Молодіжна політика</t>
  </si>
  <si>
    <t>Виконання робіт по капітальному та поточному  ремонтах  водопровідних мереж, сільських водогонів  та систем водопостачання населених пунктів району</t>
  </si>
  <si>
    <t>Проведення робіт по облаштуванню сільських кладовищ (ремонти огорожі , встановлення туалетів ) в населених пунктах  району</t>
  </si>
  <si>
    <t xml:space="preserve">Проведення капітального ремонту великої зали адмінбудинку та системи електромережі адмінбудинку районної ради в смт. Миколаївка </t>
  </si>
  <si>
    <t>Проведення та капітальний ремонт вуличного освітлення в сільських населених пунктах району</t>
  </si>
  <si>
    <t xml:space="preserve">Проведення робіт по благоустрою сільських населених пунктів району </t>
  </si>
  <si>
    <t>Встановлення дитячих   ігрових майданчиків в селах Богданівка та Скосарівка Скосарівської сільської ради</t>
  </si>
  <si>
    <t xml:space="preserve">Проведення поточних ремонтів адміністратив-них будівель сільських рад району та облаштування прилеглих території </t>
  </si>
  <si>
    <t>Придбання комп’ютерної техніки та обладнання для  органів місцевого самоврядування та органів державної влади району</t>
  </si>
  <si>
    <r>
      <t>С.1.1.2.</t>
    </r>
    <r>
      <rPr>
        <u/>
        <sz val="7"/>
        <color theme="1"/>
        <rFont val="Times New Roman"/>
        <family val="1"/>
        <charset val="204"/>
      </rPr>
      <t xml:space="preserve"> </t>
    </r>
    <r>
      <rPr>
        <sz val="7"/>
        <color theme="1"/>
        <rFont val="Times New Roman"/>
        <family val="1"/>
        <charset val="204"/>
      </rPr>
      <t>Розвиток та модернізація централізованої системи питного водопостачання</t>
    </r>
  </si>
  <si>
    <r>
      <t>С.1.2.3.</t>
    </r>
    <r>
      <rPr>
        <u/>
        <sz val="7"/>
        <color theme="1"/>
        <rFont val="Times New Roman"/>
        <family val="1"/>
        <charset val="204"/>
      </rPr>
      <t xml:space="preserve"> </t>
    </r>
    <r>
      <rPr>
        <sz val="7"/>
        <color theme="1"/>
        <rFont val="Times New Roman"/>
        <family val="1"/>
        <charset val="204"/>
      </rPr>
      <t>Поліпшення соціально-побутових умов в сільській місцевості шляхом підвищення рівня інженерного облаштування села</t>
    </r>
  </si>
  <si>
    <t>А.2.2.4. Підвищення енергоефектив-ності об’єктів, що фінансують-ся з державного та місцевих бюджетів, зок-рема шляхом зменшення пи-томих втрат у теплових, еле-ктричних та водопровідних мережах</t>
  </si>
  <si>
    <t xml:space="preserve">B.1.1.4.Впровадження і реалізація нових освітніх
проектів (електронні підручники, дистанційні форми
навчання) та сучасних інформаційних, комунікаційних
технологій та засобів навчання
</t>
  </si>
  <si>
    <t>В.2.1.1. Підвищення рівня забезпече-ності медични-ми   послугами (розвиток та удосконалення мережі закладів охорони здоровя, особливо, у сільській місцевості</t>
  </si>
  <si>
    <t>В.2.1.1.      Розбудова у сільській місцевості об’єктів культури</t>
  </si>
  <si>
    <t>Розміщення енергогенеруючого об’єкту – електростанції з використанням енергії сонця на території   Антонюківської сільської ради Миколаївського району Одеської</t>
  </si>
  <si>
    <t>11000/0</t>
  </si>
  <si>
    <t>Будуть залучені інвестиції в розвиток району, створені нові робочі місця та забезпечено додаткові надходження до місцевого бюджету</t>
  </si>
  <si>
    <t>Проект в стадії впровадження</t>
  </si>
  <si>
    <t>Розміщення енергогенеруючого об’єкту – електростанції з використанням енергії сонця  на території   Ісаївської сільської ради Миколаївського району Одеської області</t>
  </si>
  <si>
    <t>18000/0</t>
  </si>
  <si>
    <t>Проект знаходиться в стадії реалізації в зв’язку з тим, що кошти на проведення робіт на об’єкті виділені з субвенції з державного бюджету місцевим бюджетам на здійснення заходів щодо соціально-економічного розвитку окремих категорій в грудні 2018 року</t>
  </si>
  <si>
    <t>Роботи будуть виконані в 2019 році</t>
  </si>
  <si>
    <t xml:space="preserve">Проект знаходиться в стадії реалізації в зв’язку з тим, що кошти на проведення робіт на об’єкті виділені субвенції з державного бюджету місцевим бюджетам на здійснення заходів щодо соціально-економічного розвитку окремих категорій в грудні 2018 року </t>
  </si>
  <si>
    <t xml:space="preserve">Придбання комп’ютерного обладнання для закладів середньої освіти Миколаївського району Одеської області </t>
  </si>
  <si>
    <t>Обладнання буде закуплено  2019 році</t>
  </si>
  <si>
    <t>Придбання шкільних дошок для закладів середньої освіти Миколаївського району Одеської області</t>
  </si>
  <si>
    <t>Придбання столів для настільного тенісу  для закладів середньої освіти Миколаївського району Одеської області</t>
  </si>
  <si>
    <t>Будівництво амбулаторії загальної практики сімейної медицини в селі Антонюки Миколаївського району Одеської області</t>
  </si>
  <si>
    <t>Роботи по впровадженню проекту розпочаті в 2018 році, в рамках впровадження медичної реформи передбачено виділення коштів з державного бюджету 4050 тис. грн., передбачено в районному бюджеті та бюджеті с/ради 450 тис. грн. Мешканці села  Антонюки (562 особи) , сільської ради (1276 осіб) та сусідньої Новопетрівської СР (1140 осіб),  ), всього зона обслуговування 2416  мешканців отримають можливість отримувати первинну медичну допомогу в сучасному медичному закладі з сімейним лікарем</t>
  </si>
  <si>
    <t>Роботи по впровадженню проекту розпочаті в 2018 році, в рамках впровадження медичної реформи передбачено виділення коштів з державного бюджету 4050 тис. грн., передбачено в районному бюджеті та бюджеті с/ради 450 тис. грн. Мешканці села  Стрюкове  (1676 осіб) та сільської ради (1822 осіб) та сусідніх Шабельницької СР (580 осіб) та Петрівської СР (552 особи), всього зона обслуговування 2954 мешканців отримають можливість отримувати первинну медичну допомогу в сучасному медичному закладі з сімейним лікарем</t>
  </si>
  <si>
    <t>Роботи з обстеження, оцінки технічного стану, проектування та експертизи за об’єктом "Капітальний ремонт системи водопостачання смт Миколаївка Миколаївського району Одеської області</t>
  </si>
  <si>
    <t>2,7 (район бюд-т)</t>
  </si>
  <si>
    <t>Проект знаходиться в стадії реалізації , проектно-кошторисна документація замовлена та знаходиться в стадії виготовлення</t>
  </si>
  <si>
    <t>Роботи з обстеження будівель та споруд, розробка топографічної зйомки траси водопостачання по  об'єкту "Капітальний ремонт насосних станцій, артсвердловин, резервуарів та башен Рожновського системи водопостачання смт. Миколаївка</t>
  </si>
  <si>
    <t>2,3 (район бюд-т)</t>
  </si>
  <si>
    <t>Проект знаходиться в стадії реалізації , проектно-кошторисна документація замовлена та знаходиться в стадії виготовілення</t>
  </si>
  <si>
    <t>Будівництво амбулаторії загальної практики сімейної медицини в с. Стрюкове Миколаївського району Одеської області</t>
  </si>
  <si>
    <r>
      <rPr>
        <sz val="7"/>
        <color theme="1"/>
        <rFont val="Times New Roman"/>
        <family val="1"/>
        <charset val="204"/>
      </rPr>
      <t>А.2.1.3.</t>
    </r>
    <r>
      <rPr>
        <u/>
        <sz val="7"/>
        <color theme="1"/>
        <rFont val="Times New Roman"/>
        <family val="1"/>
        <charset val="204"/>
      </rPr>
      <t xml:space="preserve"> </t>
    </r>
    <r>
      <rPr>
        <sz val="7"/>
        <color theme="1"/>
        <rFont val="Times New Roman"/>
        <family val="1"/>
        <charset val="204"/>
      </rPr>
      <t>Застосування альтернативних (відновлюваль-них) джерел енергії</t>
    </r>
  </si>
  <si>
    <t>Інвестиції</t>
  </si>
  <si>
    <t xml:space="preserve"> А.2.2.4. Підвищення енергоефектив-ності об’єктів, що фінансують-ся з державного та місцевих бюджетів, зок-рема шляхом зменшення пи-томих втрат у теплових, еле-ктричних та водопровідних мережах</t>
  </si>
  <si>
    <t xml:space="preserve">Встановлення металопластико-вих дверей  в Скосарівському НВК "ЗОШ І - ІІІ ступенів ДНЗ» Миколаївської районної ради с. Скосарівка Миколаївського району Одеської області </t>
  </si>
  <si>
    <t>Капітальний ремонт (заміна віконних блоків та дверей) в Ісаєвському  НВК "ЗОШ І - ІІ ступенів ДНЗ» Миколаївської районної ради  с. Ісаєве Миколаївського району Одеської області</t>
  </si>
  <si>
    <t>B.1.1.4. Впровадження і реалізація нових освітніх проектів (електронні підручники, дистанційні форми навчання) та сучасних інформаційних, комунікаційних технологій та засобів навчання</t>
  </si>
  <si>
    <t>В.2.1.1. Підвищення рівня забезпече-ності медичними   послугами (розвиток та удосконалення мережі закладів охорони здоровя, особливо, у сільській</t>
  </si>
  <si>
    <t>Капітальний ремонт дороги по вул. Миру в с. Новосвітівка</t>
  </si>
  <si>
    <t>Поточний дрібний ремонт ремонт а/д  загального користування територіального значення Т-16-23 Ананьїв-Троїцьке-Березівка-Вікторівка (від с. Левадівка до границі Миколаївського району) окремими ділянками</t>
  </si>
  <si>
    <t>Капітальний ремонт системи опалення Миколаївського дошкільного навчального закладу ясла-садок № 1 «Сонечко» смт. Миколаївка Миколаївського району Одеської області</t>
  </si>
  <si>
    <t>Капітальний ремонт даху Ульянівського НВК «ЗОШ І – ІІІ ступенів – ДНЗ» с. Ульяновка Миколаївського району Одеської області</t>
  </si>
  <si>
    <t>Придбання апарату ультразвукової діагностики (УЗД)  SonoScape S20  для КНП « Миколаївська центральна районна лікарня» Миколаївського району Одеської області</t>
  </si>
  <si>
    <t>Капітальний  та поточний ремонт сільських будинків  культури та клубів та їх оснащення Миколаївського району Одеської області</t>
  </si>
  <si>
    <t>Здійснено капітальні та поточні ремонти сільських будинків  культури та клубів. Підвищено якість надання культурних послуг сільському населенню</t>
  </si>
  <si>
    <r>
      <rPr>
        <sz val="7"/>
        <color theme="1"/>
        <rFont val="Times New Roman"/>
        <family val="1"/>
        <charset val="204"/>
      </rPr>
      <t>А.1.1.3</t>
    </r>
    <r>
      <rPr>
        <u/>
        <sz val="7"/>
        <color theme="1"/>
        <rFont val="Times New Roman"/>
        <family val="1"/>
        <charset val="204"/>
      </rPr>
      <t xml:space="preserve">  </t>
    </r>
    <r>
      <rPr>
        <sz val="7"/>
        <color theme="1"/>
        <rFont val="Times New Roman"/>
        <family val="1"/>
        <charset val="204"/>
      </rPr>
      <t>Реконструкція та будівництво автомобільних доріг місцевогозначення</t>
    </r>
  </si>
  <si>
    <t xml:space="preserve"> А.2.2.4. Підвищення енергоефективності об’єктів, що фінансуються з державного та місцевих бюджет-тів, зокрема шля-хом зменшення питомих втрат у теплових, елект-ричних та водо-провідних мережах</t>
  </si>
  <si>
    <r>
      <t>С.1.1.2.</t>
    </r>
    <r>
      <rPr>
        <u/>
        <sz val="7"/>
        <color theme="1"/>
        <rFont val="Times New Roman"/>
        <family val="1"/>
        <charset val="204"/>
      </rPr>
      <t xml:space="preserve"> </t>
    </r>
    <r>
      <rPr>
        <sz val="7"/>
        <color theme="1"/>
        <rFont val="Times New Roman"/>
        <family val="1"/>
        <charset val="204"/>
      </rPr>
      <t xml:space="preserve">  Розвиток та модернізація централізованої системи питного водопостачання</t>
    </r>
  </si>
  <si>
    <t>A.1.1.  Створення сучасної мережі автомобільних доріг загального користування</t>
  </si>
  <si>
    <t>200,1 тис.грн.   передбачено в бюджеті</t>
  </si>
  <si>
    <t xml:space="preserve">1 500,0 тис.грн.постанова КМУ від 29.08.2018 р. №690 </t>
  </si>
  <si>
    <t xml:space="preserve">750,0 тис.грн.постанова КМУ від 29.08.2018 р. №690 </t>
  </si>
  <si>
    <t xml:space="preserve">А.2.2.4 Підвищення енергоефективності  об’єктів, що фінансуються з державного та місцевих бюджетів                       </t>
  </si>
  <si>
    <t xml:space="preserve">604,4 – планується передбачити в бюджеті </t>
  </si>
  <si>
    <t>6044,00 – субвенція на будівництво амбулаторій</t>
  </si>
  <si>
    <t>594,4 - планується передбачити в бюджеті</t>
  </si>
  <si>
    <t>5944,00 – субвенція на будівництво амбулаторій</t>
  </si>
  <si>
    <t xml:space="preserve">42,2 – планується передбачити в бюджеті </t>
  </si>
  <si>
    <t>1406,00 – субвенція на соц.-економ розвиток окремих територій</t>
  </si>
  <si>
    <t>Поточний ремонт автомобільної дороги Т-16-24 (КП "Станіславка-Чорна-/М-13/-Новосамарка</t>
  </si>
  <si>
    <t>А.1.1.2. Покращення транспортно-експлуатаційного стану автомобільних доріг, доведення їх до мараметрів І категорії</t>
  </si>
  <si>
    <t>Розбудова та модернізація транспортної інфраструктури</t>
  </si>
  <si>
    <t xml:space="preserve">Капітальний ремонт ЗОШ с. Новосамарка Окнянського району Одеської області </t>
  </si>
  <si>
    <t>Капітальний ремонт харчоблоку та пральні Красноокнянської РБ</t>
  </si>
  <si>
    <t>В.2.1.1. Підвищення рівня забезпеченості медичними послугами (розвиток та удосконалення мережі закладів охорони здоровя, особливо у сільській місцевості)</t>
  </si>
  <si>
    <t>Забезпечення для здорового та культурного розвитку населення</t>
  </si>
  <si>
    <t xml:space="preserve">Будівництво ЗОШ в с. Ставрово Окнянського району </t>
  </si>
  <si>
    <t>Формування конкурентноспроможного інтелектуального капіталу</t>
  </si>
  <si>
    <t>Реконструкція стадіону  в смт Окни</t>
  </si>
  <si>
    <t>В.2.3.2. Створення умов щодо реконструкції та збереження існуючих спортивних об'єктів</t>
  </si>
  <si>
    <t>Забезпечення для культурного та здорового розвитку населення</t>
  </si>
  <si>
    <t xml:space="preserve">Окнянська РДА </t>
  </si>
  <si>
    <t>Реконструкція автомобільної дороги місцевого значення Окни-Новосамарка</t>
  </si>
  <si>
    <t>Розбудова та модернізація транспортної інф</t>
  </si>
  <si>
    <t>Реконструкція споруд очищення стічних вод в смт Окни Окнянського району</t>
  </si>
  <si>
    <t xml:space="preserve">С.2.2.1. Модернізація системи водовідведення для створення умов екологічної безпеки життя населення </t>
  </si>
  <si>
    <t>Створення безпечного життєвого простору</t>
  </si>
  <si>
    <t>Капітальний ремонт КНС №1 по вул Європейська в смт Окни Окнянського району</t>
  </si>
  <si>
    <t>Спортивний майданчик з міні-футболу зі штучним покриттям по вул Комарова, 21 - Окнянськ ЗОШ І-ІІІ ступенів в смт Окни</t>
  </si>
  <si>
    <t xml:space="preserve">В.2.3.2. Створення умов щодо реконструкції та
збереження існуючих спортивних об’єктів
</t>
  </si>
  <si>
    <t>Учні отримають можливість покращити рівень фізичного виховання</t>
  </si>
  <si>
    <t>Будівництво АЗПСМ по вул Центральна, 20 у с. Ткаченка Окнянського району Одеської області</t>
  </si>
  <si>
    <t>Проект виготовлений, станом на 16.01.2019 р. буде поданий на проведення експертизи до Укрдержбудекспертизи м. Одеса</t>
  </si>
  <si>
    <t xml:space="preserve">х </t>
  </si>
  <si>
    <t>Будівництво комплексу з переробки органічних відходів і силосу в біогаз для виробництва електричної та теплової енергії</t>
  </si>
  <si>
    <t>Енергозбереження</t>
  </si>
  <si>
    <t>Виробництво альтернативних видів енергії, додаткове надходження до бюджету, робочі місця</t>
  </si>
  <si>
    <t>Капітальний ремонт доріг вул.Балканська, м.Рені</t>
  </si>
  <si>
    <t xml:space="preserve">А 1.1 Створення сучасної мережі автомобільних доріг загального користування </t>
  </si>
  <si>
    <t>Створення центру єднання національних культур "Україна майбутнього"</t>
  </si>
  <si>
    <t xml:space="preserve"> А.3.1.5. Розвиток розгалуженої мережі організацій та установ, що надають екскурсійні, культурно-розважальні, оздоровчі та інші послуги</t>
  </si>
  <si>
    <t xml:space="preserve">Формування привабливого образу регіонів в Україні, інтеграція регіональних ідентичностей у загальноукраїнську ідентичність </t>
  </si>
  <si>
    <t xml:space="preserve">Створення центру збереження культурної спадщини гагаузького народу на півдні Одеської області </t>
  </si>
  <si>
    <t xml:space="preserve"> В.2.2.1. Розбудова у сільській місцевості обїктів культури</t>
  </si>
  <si>
    <t>Виготовлення ПКД "Будівництво  протипаводкової  ємності на Балці Баланешти для захисту від затоплення м.Рені Одеської області. Робочий проект"</t>
  </si>
  <si>
    <t xml:space="preserve">Виготовлення ПКД "Будівництво закритої колекторно-дренажної мережі на частині території с.Новосільське </t>
  </si>
  <si>
    <t>Державний регіональний проектно-вишукувальний інститут "Укрпівдендніпроводгосп" не отримана ПКД</t>
  </si>
  <si>
    <t xml:space="preserve">Реннійська РДА </t>
  </si>
  <si>
    <t>Капітальний ремонт покриття проїжджьї частини дороги по вул. Першотравнева від № 130 до № 158 с. Сергіївка, Саратського району, Одеської області</t>
  </si>
  <si>
    <t>Капітальний ремонт дорожнього покриття по вул. Першотравнева, с. Сергіївка, Саратського району, Одеської області</t>
  </si>
  <si>
    <t xml:space="preserve">В.1.1.1 Розвиток  мережі дошкільних навчальних закладів  </t>
  </si>
  <si>
    <t>Капремонт  дитячого садку  с.Надежда</t>
  </si>
  <si>
    <t>Капремонт дитячого    садку   с.Успенівка</t>
  </si>
  <si>
    <t>Капремонт дитячого    садку   с.Зоря</t>
  </si>
  <si>
    <t>Капітальний ремонт КЗ "Плахтіївський ДНЗ (ясла-садок) №2 Плахтіївської сільської ради, Саратського району, Одеської області</t>
  </si>
  <si>
    <t>Капітальний ремонт КЗ "Ярославський ДНЗ (ясла-садок)" Ярославської сільської ради</t>
  </si>
  <si>
    <t>Капітальний ремонт дитячого садочку у с. Надежда</t>
  </si>
  <si>
    <t>Капітальний ремонт кровлі та фасаду садку с. Успенівка</t>
  </si>
  <si>
    <t>В.2.1.1.Підвищення рівні забезпеченості медичними послугами (розвиток та удосконалення мережі закладів охорони здоров’я особливо у сільських місцевості)</t>
  </si>
  <si>
    <t>Не оплачено підряднику</t>
  </si>
  <si>
    <t>Капітальний ремонт Миколаївко-Новоросійської амбулаторії сімейної медицини-загальної практики, вул. Морозова 68а</t>
  </si>
  <si>
    <t>Капітальний ремонт Надеждинської амбулаторії сімейної медицини-загальної практики, вул.Леніна,1</t>
  </si>
  <si>
    <t>Виготовлення ПКД "Капітальний ремонт, Розчистка русла р. Сарата в межах смт.Сарата Робочий проект</t>
  </si>
  <si>
    <t>Поточний дрібний ремонт автомобільної дороги загального користування місцевого значення 0162320/Т-16-44/- Богданівка-Миколаївка-Старосілля-Міняйлівка-Фараонівка, Саратського району</t>
  </si>
  <si>
    <t>Поточний середній ремонт дороги загального користування державного значення Т-16-43 "Кордон Молдови-Фараонівка-Сарата-Дівізія" Км 18+310-Км 35+100</t>
  </si>
  <si>
    <t>Висновок ДП "Укрдержекспертиза". Тендер на проведення робіт буде проведено Службою автомобільних доріг в Одеській області.</t>
  </si>
  <si>
    <t>Захист від підтоплення с.Новоселівка</t>
  </si>
  <si>
    <t>C.2.2.2. Реалізація екологічних заходів щодо охорони
навколишнього природного середовища</t>
  </si>
  <si>
    <t>Середній поточний ремонт автомобільної дороги загального користування державного значення Т 16-10 /Одеса-Монаші/ - Приморське – Жовтий Яр – Татарбунари, км51+584 – км82+170</t>
  </si>
  <si>
    <t>Поліпшення транспортного сполучення між населеними пунктами Базар’янка - Лебедівка (ремонт автомобільної дороги загального користування місцевого значення О162421)</t>
  </si>
  <si>
    <t>Поліпшення транспортного сполучення між населеними пунктами Базар’янка – Тузли (ремонт автомобільної дороги загального користування місцевого значення С162401)</t>
  </si>
  <si>
    <t>Енергозберігаючі заходи шляхом ремонту покрівлі, утеплення стелі та стін Новосельцького ДНЗ</t>
  </si>
  <si>
    <t>Передано до Лиманської ОТГ (проведено капітальний ремонт)</t>
  </si>
  <si>
    <t>Енергозберігаючі заходи у Струмківській СЛА ЗПСМ (встановлення опалювальної системи)</t>
  </si>
  <si>
    <t xml:space="preserve">Проведено капітальний ремонт Струмківської СЛА ЗПСМ </t>
  </si>
  <si>
    <t>Енергозберігаючі заходи  у пологовому відділенні Татарбунарської ЦРЛ (заміна вікон)</t>
  </si>
  <si>
    <t>Проведено капітальний ремонт замінено окремі віконні блоки акушер-гінекологічного відділення КЗ "Татарбунарська ЦРЛ"</t>
  </si>
  <si>
    <t>Енергозберігаючі заходи у   поліклінічному відділенні Татарбунарської ЦРЛ (реконструкція даху та заміна вікон)</t>
  </si>
  <si>
    <t xml:space="preserve">Проведено капітальний ремонт покрівлі Центральної районної поліклініки за адресою: м.Татарбунари. вул.Р.Гульченка буд.16 </t>
  </si>
  <si>
    <t>Енергозберфгаючі заходи у Татарбунарському  районному будинку культури шляхом встановлення системи опалення та заміни вікон</t>
  </si>
  <si>
    <t>Енергозберігаючі заходи  в Татарбунарській ЗОШ І-ІІІ 
ст. ім. В.З.Тура (заміна вікон)</t>
  </si>
  <si>
    <t>Проведено капітальний  ремонт будівні КЗ "Татарбунарська ЗОШ І-ІІІ ст. ім. В.З.Тура шляхам заміни дерев'яних вікон і дререй на металопластикові</t>
  </si>
  <si>
    <t>Енергозберігаючі заходи у Вишнівському НВК (утеплення фасаду)</t>
  </si>
  <si>
    <t>Енергозберігаючі заходи у Татарбунарському НВК "Школа-гімназія" (Утеплення фасаду, заміна вікон і дверей таремонт системи опалення)</t>
  </si>
  <si>
    <t>Проведено капітальний  ремонт будівні КЗ "Татарбунарський НВК "Школа-гімназія"  шляхам заміни дерев'яних вікон і дререй на металопластикові</t>
  </si>
  <si>
    <t>Енергозберігаючі заходи у Дивізійській ЗОШ І-ІІІ ст. (заміна вікон  та утеплення фасаду)</t>
  </si>
  <si>
    <t>Проведено капітальний  ремонт будівні КЗ "Дивізійська ЗОШ І-ІІІ ст"  шляхам заміни дерев'яних вікон і дререй на металопластикові</t>
  </si>
  <si>
    <t>Енегрозберігаючі заходи  у Приморській ЗОШ І-ІІІ ст. (заміна вікон та утеплення фасаду)</t>
  </si>
  <si>
    <t>Проведено капітальний  ремонт будівні КЗ "Приморська ЗОШ І-ІІІ ст"  шляхам заміни дерев'яних вікон і дререй на металопластикові</t>
  </si>
  <si>
    <t>Енергозберігаючі заходи у Білоліській ЗОШ І-ІІІст.(утеплення фасаду, заміни вікон та заміни котла)</t>
  </si>
  <si>
    <t xml:space="preserve">Проведено капітальний ремонт системи опалення по заміні котла та капітальний ремонт даху КЗ "Білоліська ЗОШ І-ІІІ ступенів" </t>
  </si>
  <si>
    <t>Енергозберігаючі заходи  у Борисівській ЗОШ І-ІІІ ст. (утеплення фосаду та заміна розводки системи опалення)</t>
  </si>
  <si>
    <t>Енергозберігаючі заходи  у Дмитрівській ЗОШ І-ІІІ ст. (Заміна вікон, утеплення фасаду та капітальний ремонт системи опалення)</t>
  </si>
  <si>
    <t>Енергозберігаючі заходи у Жовтоярській ЗОШ І-ІІІ ст. (Утеплення фасаду, заміна вікон та ремонт системи опалення)</t>
  </si>
  <si>
    <t>Енергозберігаюч заходи у Лиманському НВК (заміна вікон та ремонт системи опалення)</t>
  </si>
  <si>
    <t>передано до  Лиманської ОТГ</t>
  </si>
  <si>
    <t>Енергозберігаючі заходи у  Струмківському НВК (утеплення фасаду та заміні вікон)</t>
  </si>
  <si>
    <t>Енергозберігаючі заходи у Трапівській ЗОШ І-ІІІ ст. (утеплення фасаду та заміна вікон)</t>
  </si>
  <si>
    <t>Енергозберігаючі заходи через "Капітальний ремонт системи опалення КЗ "Татарбунарський НВК "ЗОШ І-ІІІ ст-гімназія" Татарбунарської районної ради</t>
  </si>
  <si>
    <t xml:space="preserve">Енергозберфгаючі заходи у Татарбунарському  районному історико-краєзнавчому музеї шляхом встановлення системи опалення та заміни вікон </t>
  </si>
  <si>
    <t xml:space="preserve">Капітальний ремонт КЗ "Струмківський навчально-виховний комплекс "Загальноосвітня школа І-ІІІ ступенів - дошкільний навчальний заклад" </t>
  </si>
  <si>
    <t>Створення нового освітнього середовища "Нова українська школа" в КЗ "Татарбунарська ЗОШ І-ІІІ ст №1 ім. В.З.Тура"</t>
  </si>
  <si>
    <t xml:space="preserve">Прроект не пройшов конкурсний відбір регіональної комісії </t>
  </si>
  <si>
    <t>Придбання шкільного автобуса для Трапівської ЗОШ І-ІІІ ступенів</t>
  </si>
  <si>
    <t>В.1.1.9. Відкриття нових професій у відповідності до сучасних потреб ринку праці, оновлення матеріально- технічної бази закладів та вдосконалення механізму працевлаштування випускників</t>
  </si>
  <si>
    <t>Придбання санавтомобіля для Білоліської СЛА ЗПСМ</t>
  </si>
  <si>
    <t>В.2.1.1. Підвищення рівня забезпеченості медичними послугами (розвиток та удосконалення мережі закладів охорони здоров’я, особливо, у сільській місцевості)</t>
  </si>
  <si>
    <t>Придбання санавтомобіля для Лиманської СЛА ЗПСМ</t>
  </si>
  <si>
    <t>Придбання та монтаж системи кисневої подачі в головному лікарняному корпусі КЗ "Татарбунарська ЦРЛ"</t>
  </si>
  <si>
    <t>Придбання автомобіля швидкої медичної допомоги для КЗ "Татарбуунарська ЦРЛ"</t>
  </si>
  <si>
    <t xml:space="preserve">Енергозберігаючі заходи (заміна вікон) в головному лікувальному корпусі Татарбунарській ЦРЛ </t>
  </si>
  <si>
    <t>Капітальний ремонт Дмитрівської сільської амбулаторії загальної практики сімейної медицини Татарбунарського району</t>
  </si>
  <si>
    <t xml:space="preserve">Капітальний ремонт котельні акушерсько-гінекологічного відділення КЗ "Татарбунарська центральна районна лікарня" по вул.Чорноморська, 32б </t>
  </si>
  <si>
    <t>Капітальний ремонт будинку культури в с. Дмитрівка, Татарбунарського району</t>
  </si>
  <si>
    <t>Завершення будівництва Татарбунарського групового водогону  (І черга Кілія - Глибоке)</t>
  </si>
  <si>
    <t>Завершення будівництва насосної станції  Кілія –Татарбунари м. Татарбунари</t>
  </si>
  <si>
    <t>С.1.1.2. Розвиток та модернізація централізованої
системи питного водопостачання</t>
  </si>
  <si>
    <t>Недостатнє фінансування з державного бюджету на реалізацію проекту</t>
  </si>
  <si>
    <t>С.1.2.3. Поліпшення соціально- побутових умов в сільській місцевості шляхом підвищення рівня інженерного облаштування села</t>
  </si>
  <si>
    <t>Встановлення централізованого  вуличного освітлення в с. Струмок з виконистанням енергозберігаючих технологій</t>
  </si>
  <si>
    <t>Реконструкція каналізаційних мереж і споруд м.Татарбунари</t>
  </si>
  <si>
    <t>Розробка комплексного природоохоронного проекту "Відновлення екосистеми морського лиману Сасик шляхом будівництва з'єднувального каналу з Чорним морем та реабілітації прилеглих територій"</t>
  </si>
  <si>
    <t>Покращення гідрологічного режиму річки Когильник від озера Сасик на відстані 6 км у Татарбунарському районі</t>
  </si>
  <si>
    <t>Відновлення екосистеми морського лиману Сасик шляхом будівництва з'єднувального каналу з Чорним морем та реабілітації прилеглих територій</t>
  </si>
  <si>
    <t>Покращення надання адміністративних послуг у Татарбунарському районі Одеської області через будівництво ЦНАПу у
 м. Татарбунари</t>
  </si>
  <si>
    <t>D.3.1.1 Розвиток системи центрів надання адміністративних послуг на регіональному та
місцевому рівні</t>
  </si>
  <si>
    <t>Встановлення централізованого  вуличного освітлення в с. Рибальське з виконистанням енергозберігаючих технологій</t>
  </si>
  <si>
    <t xml:space="preserve">2016-2018 </t>
  </si>
  <si>
    <t>Будівництва Татарбунарського групового водогону ІІ черги (Трапівка-Приморське)</t>
  </si>
  <si>
    <t>Забезпечення місцевого населення питною водою</t>
  </si>
  <si>
    <t xml:space="preserve">Капітальний ремонт даху КЗ "Білоліська ЗОШ І-ІІІ ступенів" </t>
  </si>
  <si>
    <t xml:space="preserve">Відновлення покрівлі КЗ "Приморська ЗОШ І-ІІІ ступенів" </t>
  </si>
  <si>
    <t>Капітальний ремонт котельні КЗ "Татарбунарський НВК "ЗОШ І-ІІІ ступенів-гімназія" Татарбунарської районної ради, Одеської області (заміна димової труби) за адресою: Одеська обл. м. Татарбунари, вул. Князєва, 5 передача із заг до спец</t>
  </si>
  <si>
    <t>Будівництво нової сільської лікарської амбулаторії загальної практики сімейної медицини в селі Вишневе Татарбунарського району</t>
  </si>
  <si>
    <t>Мешканці села отримали можливість користуватися послугами сучасного медичного закладу</t>
  </si>
  <si>
    <t>Середній поточний ремонт автомобльної дороги загального користування місцевогго значення О160204 Арциз-Татарбунари, км 12+300 - км 22+714, в тому числі МЖКГ м. Татарбунари, км 20+127 - км 21+138</t>
  </si>
  <si>
    <t>Поточний середній ремонт автомобільної дороги загального користування місцевого значення С162405 Білолісся - Приморське - Російка, на ділянці км 4+400 — км 36+170</t>
  </si>
  <si>
    <t>Мешканці села отримали можливість займатися футболом на сучасному футбольному полі</t>
  </si>
  <si>
    <t>Мешканці міста отримали можливість займатися футболом на сучасному футбольному полі</t>
  </si>
  <si>
    <t>Забезпечення жителів  міста  безперебійною  подачею води якісної води</t>
  </si>
  <si>
    <t>Реконструкція каналізаційно-очисних споруд в 
с. Прилиманське Овідіопольського району</t>
  </si>
  <si>
    <t xml:space="preserve"> С.2.2.1. Модернізація системи водовідведення для створення умов екологічної безпеки життя населення</t>
  </si>
  <si>
    <t>Проект не реалізувався у зв'язку з відсутністю фінансування</t>
  </si>
  <si>
    <t>Реконструкція напірного каналізаційного колектора  від смт Овідіополь до СБО Іллічівського морського торгівельного порту</t>
  </si>
  <si>
    <t>Будівництво дитячого садка на 110 місць в с. Кароліно-Бугаз Овідіопольського району</t>
  </si>
  <si>
    <t xml:space="preserve">проект на експертизі, </t>
  </si>
  <si>
    <t>Відкриття ДНЗ на 110 місць</t>
  </si>
  <si>
    <t>Реконструкція адмінбудівлі під розміщення дитячого садка в с. Мар"янівка Овідіопольського району</t>
  </si>
  <si>
    <t>Реконструкція Новодолинської ЗОШ (навчальний корпус, їдальня та актовий зал)</t>
  </si>
  <si>
    <t>проект в роботі</t>
  </si>
  <si>
    <t>Створення комфортних умов перебування учнів</t>
  </si>
  <si>
    <t>Недостатність фінансування</t>
  </si>
  <si>
    <t>Реконструкція спортивного майданчика для міні-футболу зі штучним покриттям по вул. Є Колісниченка, 40А, в смт Овідіополь</t>
  </si>
  <si>
    <t>2018/2018</t>
  </si>
  <si>
    <t>1 346,3</t>
  </si>
  <si>
    <t>Відкриття нового майданчика на базі ДЮСШ №2</t>
  </si>
  <si>
    <t>Реконструкція з розширенням ДНЗ №1 загального типу "Ромашка" в смт. Овідіополь</t>
  </si>
  <si>
    <t>2014-2020</t>
  </si>
  <si>
    <t>35 471,045</t>
  </si>
  <si>
    <t>Відкриття ДНЗ на 180 місць</t>
  </si>
  <si>
    <t>Розвиток мережі дошкільних навчальних закладів різних типів та форм власності</t>
  </si>
  <si>
    <t>Капітальний ремонт  дорожного покриття вул Шкільна с.Старокозаче</t>
  </si>
  <si>
    <t xml:space="preserve">A.1.1.3. Реконструкція та будівництво автомобільних
доріг місцевого значення
</t>
  </si>
  <si>
    <t>Капітальний ремонт дорожнього покриття вул. Братів Дойчиоглу с. Новосільське Ренійського району</t>
  </si>
  <si>
    <t>Капітальний ремонт дорожнього покриття по вул.Маяковського в м.Рені Одеської області</t>
  </si>
  <si>
    <t>Капітальний ремонт проїздної частини автомобільної дороги місцевого значення С-162014/М-15, довжиною 2 км.,"Поромна дорога", розташованої на території Орлівської сільської ради Ренійського району (за межами населеного пункту)</t>
  </si>
  <si>
    <t>Капітальний ремонт дорожнього покриття по вул.28 Червня (на ділянці від  вул.Романова Михайла до вул.Виробнича) в м.Рені Одеської області</t>
  </si>
  <si>
    <t>Капітальний ремонт дорожнього покриття по вул. Півнична с.Лиманське</t>
  </si>
  <si>
    <t>Капітальний ремонт тротуарного покриття по вул.Вознесенська  (від вул.25 Чапаєвської дивізії до центрального входу парку "Перемога") в м.Рені Одеської області</t>
  </si>
  <si>
    <t>A.1.1.4Створення умов для комфортного і безпечного руху пасажирів</t>
  </si>
  <si>
    <t>А.2.2.4Підвищення енергоефективності об’єктів, що фінансуються з державного та місцевих бюджетів, зокрема шляхом зменшення питомих втрат у теплових, електричних та водопровідних мережах</t>
  </si>
  <si>
    <t xml:space="preserve"> Капітальний ремонт по заміні вікон та дверей центральної районної лікарні, вул.Дунайська, 15, м.Рені Одеської області</t>
  </si>
  <si>
    <t xml:space="preserve"> Капітальний ремонт по заміні вікон центральної районної лікарні, вул.Східна 1А, м.Рені Одеської області</t>
  </si>
  <si>
    <t>Капітальний ремонт по заміні вікон та дверей Ренійського НВК "ЗОШ І ступенів - гімназія", вул.Шевченка, 10, м.Рені Одеської області</t>
  </si>
  <si>
    <t xml:space="preserve">Капітальний ремонт по заміні вікон та дверей в Орлівської ЗОШ І-ІІІ ступенів, вул. Миру 55 с.Орловка Ренійського району </t>
  </si>
  <si>
    <t>Капітальний ремонт та благоустрій спортивних майданчиків Ренійської районної дитячо-юнацької спортивної школи, м.Рені, вул.Гагаріна, 15, Одеської області</t>
  </si>
  <si>
    <t xml:space="preserve"> Капітальний ремонт по заміні дверей Ренійської загальноосвітньої школи № 3, вул. Віорела Дулоглу, 11, м.Рені Одеської області</t>
  </si>
  <si>
    <t>Капітальний ремонт в частині заміни вікон та дверей на металопластикові у ДНЗ загального розвитку ясла-садок "Чебурашка" Ренійської міської ради в м.Рені Одеської області</t>
  </si>
  <si>
    <t xml:space="preserve"> Капітальний ремонт по заміні дверей будівлі молодших класів Ренійської загальноосвітньої школа № 5, вул.Анадольська, 25, м.Рені Одеської області </t>
  </si>
  <si>
    <t>Капітальний ремонт покрівлі Долинської загальноосвітньої школи I—III ступенів</t>
  </si>
  <si>
    <t>Капітальний ремонт (утеплення) частини стін фасаду ДНЗ  загального розвитку ясла - садка "Чомучка" Ренійської міської ради по вул.Ізмаїльська,33 в м.Рені Одеської області</t>
  </si>
  <si>
    <t>Капітальний ремонт фасаду ДНЗ "Казка" Нагірненської сільської ради, вул.Мира, 76, с.Нагірне, Ренійський район, Одеська область</t>
  </si>
  <si>
    <t>Капітальний ремонт по заміні вікон та дверей адміністративного будинку відділу освіти, молоді та спорту Ренійської райдержадміністрації, вул.Гагаріна, 19, м.Рені, Одеської області</t>
  </si>
  <si>
    <t>Капітальний ремонт по заміні вікон та дверей Ренійського  міжшкільного  навчально-виробничого комбінату, вул.Соборна,144, м.Рені, Одеська обл.</t>
  </si>
  <si>
    <t xml:space="preserve"> Капітальний ремонт з благоустрою прилеглої території будівлі молодших класів Ренійської загальноосвітньої школа № 5, вул. Анадольська, 25, м.Рені Одеської області</t>
  </si>
  <si>
    <t xml:space="preserve">Капітальний ремонт  Будинку книги,  вул.Вознесенська, 183а, м.Рені, Одеської області
</t>
  </si>
  <si>
    <t>Капітальний ремонт покрівлі адміністративної будівлі виконавчого комітету Ренійської міської ради по вул.Соборна, 103 в м.Рені Одеської області</t>
  </si>
  <si>
    <t>Капітальний ремонт альтанок на ігрових дитячих майданчиках та благоустрій  території дошкільного навчального закладу загального розвитку ясла - садок "Ягідка" в м.Рені Одеської області</t>
  </si>
  <si>
    <t xml:space="preserve"> Капітальний ремонт по заміні вікон Ренійського центру дитячої та юнацької творчості, вул. 28 Червня, 141, м. Рені Одеської області</t>
  </si>
  <si>
    <t xml:space="preserve">Капітальний ремонт по заміні дверей дитячої школи мистецтв Ренійської районної ради, вул. В.Дулоглу, 12, м. Рені Одеської обл. </t>
  </si>
  <si>
    <t xml:space="preserve">Капітальний ремонт по заміні вікон та дверей будинку Долинського сільського будинку культури, вул.Центральна, с.Долинське, Ренійського району Одеської області
</t>
  </si>
  <si>
    <t>Капітальний ремонт по благоустрію прилеглої території та парку Орлівського сільського Будинку культури Ренійського району Одеської облості, вул. Суворова, 59, с.Орлівка Ренійського району Одеської області</t>
  </si>
  <si>
    <t xml:space="preserve">Капітальний ремонт водопроводу по пров.Тихому, с.Котловина Ренійського району Одеської області
</t>
  </si>
  <si>
    <t xml:space="preserve">Капітальний ремонт водопроводу по вул.Жовтнева, с.Котловина Ренійського району Одеської області
</t>
  </si>
  <si>
    <t xml:space="preserve">Капітальний ремонт водопроводу по вул.Гагаріна, с.Котловина Ренійського району Одеської області
</t>
  </si>
  <si>
    <t>Будівництво  водонапірної Башти Рожновського по вул. Болградська,119/а для господарсько - питного водопостачання в м.Рені Одеської області ( у т.ч. виготовлення проектно - кошторисної документації )</t>
  </si>
  <si>
    <t>Субвенція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 за рахунок відповідної субвенції</t>
  </si>
  <si>
    <t xml:space="preserve">В.2.4.7. Надання всебічної підтримки сім’ям, посилення
уваги суспільства до проблем багатодітних і
малозабезпечених сімей, створення умов для їх
всебічного розвитку
</t>
  </si>
  <si>
    <t>Капітальний ремонт частини покрівлі багатоповерхового будинку по вул.Дунайська, 21 в м.Рені Одеської області</t>
  </si>
  <si>
    <t>С.1.2.2. Енергомодернізація житлового фонду</t>
  </si>
  <si>
    <t>Капітальний ремонт покрівлі багатоповерхового будинку по вул.28 червня, 60 в м.Рені Одеської області</t>
  </si>
  <si>
    <t>Капітальний ремонт покрівлі багатоповерхового будинку по вул.Соборна, 82 в м.Рені Одеської області</t>
  </si>
  <si>
    <t>Капітальний ремонт покрівлі багатоповерхового будинку по вул.Соборна, 96 в м.Рені Одеської області</t>
  </si>
  <si>
    <t>Капітальний ремонт частини покрівлі багатоповерхового будинку по вул.Мірошниченко, 107 в м.Рені Одеської області</t>
  </si>
  <si>
    <t>Капітальний ремонт частини покрівлі багатоповерхового будинку по вул. 28 Червня, 239 в м.Рені Одеської області</t>
  </si>
  <si>
    <t>Капітальний ремонт покрівлі багатоповерхового будинку по вул. 28 Червня, 241 в м.Рені Одеської області</t>
  </si>
  <si>
    <t>Капітальний ремонт покрівлі багатоповерхового будинку по вул.Соборна, 52 в м.Рені Одеської області</t>
  </si>
  <si>
    <t>Капітальний ремонт вуличного освітлення вул.Шевченка, с.Нагірне, Ренійський район, Одеська область</t>
  </si>
  <si>
    <t>С.1.2.3.Поліпшення соціально-побутових умов в сільській місцевості шляхом підвищення рівня інженерного облаштування села</t>
  </si>
  <si>
    <t xml:space="preserve">Капітальний ремонт вуличного освітлення вул.Пушкіна, с.Нагірне, Ренійський район, Одеська область
</t>
  </si>
  <si>
    <t xml:space="preserve"> Капітальний ремонт вуличного освітлення вул.Лиманська с.Новосільське Ренійського району</t>
  </si>
  <si>
    <t xml:space="preserve"> Капітальний ремонт вуличного освітлення вул.Миру, с.Орловка Ренійського району Одеської області</t>
  </si>
  <si>
    <t>Реконструкція крмплексу водопропускних та перегороджуючих споруд по балці Баланещти на території м.Рені Одеської області</t>
  </si>
  <si>
    <t>С.2.2.2.Реалізація екологічних заходів щодо охорони навколишнього природного середовища</t>
  </si>
  <si>
    <t>Капітальний ремонт доріг у с.Новосільське</t>
  </si>
  <si>
    <t>Будівництво додаткових груп закладу  дошкільної освіти "Мартічка"у с.Новосільське</t>
  </si>
  <si>
    <t>Реконструкція  додаткових груп закладу дошкільної освіти с.Плавні</t>
  </si>
  <si>
    <t xml:space="preserve">B.1.1.2. Реконструкція пристосованих приміщень та
діючих закладів, повернення до мережі закладів, що
використовуються не за призначенням
</t>
  </si>
  <si>
    <t xml:space="preserve">Будівництво закритої колекторно-дренажної мережі на частині території с.Новосільське </t>
  </si>
  <si>
    <t xml:space="preserve">Капітальний ремонт дорожнього покриття вулиці Першотравнева 
(з №42 по №50) у с.Гидерим </t>
  </si>
  <si>
    <t>Капітальний ремонт (заміна вікон) Мардарівського НВК І-ІІІ ст. Подільського району Одеської області</t>
  </si>
  <si>
    <t>Капітальний ремонт (заміна вікон і дверей) Липецького НВК І-ІІІ ступенів за адресою: вул.Центральна 327-б, с.Липецьке Подільського району Одеської області</t>
  </si>
  <si>
    <t>Капітальний ремонт (заміна вікон)Гоноратської ЗОШ І-ІІ ст. Подільського району Одеської області</t>
  </si>
  <si>
    <t>Капітальний ремонт Малофонтанського НВК І-ІІІ ст. (заміна вікон) Подільського району Одеської області</t>
  </si>
  <si>
    <t>Капітальний ремонт будівлі (заміна вікон і дверей) в Соболівському НВК І-ІІ ст., вул.Польова, 3, Подільського району</t>
  </si>
  <si>
    <t xml:space="preserve">Капітальний ремонт (заміна вікон та дверей) Станіславського НВК І-ІІІ ступенів за адресою: вул.Шкільна 2,  с.Станіславка </t>
  </si>
  <si>
    <t xml:space="preserve">Капітальний ремонт (заміна вікон та дверей) Бочманівської ЗОШ І-ІІІ ступенів за адресою: вул.Центральна 74, с.Бочманівка
</t>
  </si>
  <si>
    <t>Капітальний ремонт дитячого садка "Ромашка" на 50 місць в с.Куяльник *</t>
  </si>
  <si>
    <t>Капітальний ремонт (заміна вікон) в Федорівському НВК І-ІІ ступенів</t>
  </si>
  <si>
    <t>Капітальний ремонт свердловини № 4815 в с.Затишшя Подільського району Одеської області</t>
  </si>
  <si>
    <t>С.1.1.2  Розвиток та модернізація централізованої системи питного водопостачання</t>
  </si>
  <si>
    <t>Капітальний ремонт водопровідної мережі в с.Затишшя Подільського району Одеської області</t>
  </si>
  <si>
    <t>Капітальний ремонт водогону по вул. Відродження та огорожі охоронно-санітарної зони свердловини у с.Мардарівка Подільського району Одеської області</t>
  </si>
  <si>
    <t xml:space="preserve"> х </t>
  </si>
  <si>
    <t xml:space="preserve">Реконструкція будинку культури з переоснащенням під дитячий садок за адресою: вул. М.Грушевського 9-З, с. Коси Подільського району Одеської області </t>
  </si>
  <si>
    <t>зміна назви проекту Капітальний ремонт шиферної кровлі «Навчально-киховного комплексу» по
 вул..М. Грушевського, 
9-Ж, с.Коси, Подільського району, Одеської області</t>
  </si>
  <si>
    <t>Капітальний ремонт Качурівської ЗОШ І-ІІІ ст. Подільського району (заміна вікон)</t>
  </si>
  <si>
    <t>Капітальний ремонт Будинку культури у с.Бочманівка Подільського району Одеської області</t>
  </si>
  <si>
    <t>В.2.2.1 Розбудова у сільській місцевості об`єктів культури</t>
  </si>
  <si>
    <t>Капітальний ремонт спортивного залу навчально-виховного комплексу по вул.М.Грушевського, 9-Ж, с.Коси, Подільського району, Одеської області</t>
  </si>
  <si>
    <t>Капітальний ремонт навчально-виховного комплексу в с.Петрівка Подільського району Одеської області</t>
  </si>
  <si>
    <t>Капітальний ремонт підлоги, утеплення стін Малофонтанського НВК І-ІІІ ступенів Подільського району</t>
  </si>
  <si>
    <t>Капітальний ремонт (заміна вікон) Мурованської ЗОШ І-ІІІ ст. Подільського району Одеської області</t>
  </si>
  <si>
    <t>Капітальний ремонт даху спортзалу Качурівської ЗОШ І-ІІІ ст. Подільського району Одеської області</t>
  </si>
  <si>
    <t xml:space="preserve">Капітальний ремонт (заміна вікон і дверей) Новоселівського дитячого садочку «Колосок» </t>
  </si>
  <si>
    <t>Капітальний ремонт сільського клубу в с.Клементове Подільського району Одеської області</t>
  </si>
  <si>
    <t>Капітальний ремонт сільського клубу в с.Домниця Подільського району Одеської області</t>
  </si>
  <si>
    <t>Поточний ремонт приміщення районної бібліотеки (заміна вікон і дверей), м. Подільськ Одеської області</t>
  </si>
  <si>
    <t>Капітальний ремонт проїзної частини вулиці Чорноморського козацтва в селі Куяльник Куяльницької сільської ради Подільського району Одеської області</t>
  </si>
  <si>
    <t>Капітальний ремонт дорожнього покриття вул. Новоселів з № 1 по №12 с. Куяльник Куяльницької сільської ради Подільського району Одеської області</t>
  </si>
  <si>
    <t>Капітальний ремонт дорожнього покриття вул. Новоселів з № 20 по № 60 с. Куяльник Куяльницької сільської ради Подільського району Одеської області</t>
  </si>
  <si>
    <t>Капітальний ремонт дорожнього покриття вул.Шевченко с № 80 по № 112 с. Бочманівка Куяльницької сільської ради Подільського району Одеської області</t>
  </si>
  <si>
    <t>Капітальний ремонт дорожнього покриття вул. Магістральна с.Оброчне Куяльницької сільської ради Подільського району Одеської області</t>
  </si>
  <si>
    <t>Капітальний ремонт дорожнього покриття вул. Центральна  з № 243 по № 289  с. Липецьке Куяльницької сільської ради Подільського району Одеської області</t>
  </si>
  <si>
    <t>Капітальний ремонт дорожнього покриття вул. Центральна з № 403 по № 431  с. Липецьке Куяльницької сільської ради Подільського району Одеської області</t>
  </si>
  <si>
    <t>Капітальний ремонт дорожнього покриття вул. Богдана Хмельницького з №20 по №36 с. Любомирка Куяльницької сільської ради Подільського району Одеської області</t>
  </si>
  <si>
    <t>Капітальний ремонт дорожнього покриття вул. Центральна з № 25 по № 66 с. Мардарівка Куяльницької сільської ради Подільського району Одеської області</t>
  </si>
  <si>
    <t>Капітальний ремонт дорожнього покриття вул. Шевченка з № 140 по № 173 с. Соболівка Куяльницької сільської ради Подільського району Одеської області</t>
  </si>
  <si>
    <t>Капітальний ремонт дорожнього покриття вул. Садова с. Олексіївка Куяльницької сільської ради Подільського району Одеської області</t>
  </si>
  <si>
    <t>Капітальний ремонт дорожнього покриття вул. Центральна з №1 по №25 с. Мала Кіндратівка Куяльницької сільської ради Подільського району Одеської області</t>
  </si>
  <si>
    <t>Капітальний ремонт дорожнього покриття вул. Пересипська з № 6 по № 57 с. Станіславка Куяльницької сільської ради Подільського району Одеської області</t>
  </si>
  <si>
    <t>Капітальний ремонт дорожнього покриття  пров. Надії с. Вишневе Куяльницької сільської ради Подільського району Одеської області</t>
  </si>
  <si>
    <t>Капітальний ремонт дорожнього покриття вул. Шевченка з № 89 по № 137 с. Соболівка Куяльницької сільської ради Подільського району Одеської області</t>
  </si>
  <si>
    <t>Капітальний ремонт покрівлі Стаціонарного відділення Територіального центру соціального обслуговування в с. Стара Кульна Куяльницької сільської ради Подільського району Одеської області</t>
  </si>
  <si>
    <t>Капітальний ремонт котельні Борщівського НВК №1 І ст.Куяльницької сільської ради Подільського району Одеської області</t>
  </si>
  <si>
    <t>В 1.1.1 Розвиток мережі шкільних навчальних закладів різних типів та форм власності</t>
  </si>
  <si>
    <t>Поточний ремонт їдальні Гидеримської ЗОШ І-ІІІст. Куяльницької сільської ради Подільського району Одеської області</t>
  </si>
  <si>
    <t>Капітальний ремонт даху та системи забезпечення гарячою водою з впровадженням вакуумних сонячних колекторів будівлі Гоноратської ЗОШ І-ІІ ступенів за адресою: вул.. Центральна, 91Б Куяльницької сільської ради Подільського району Одеської област</t>
  </si>
  <si>
    <t>Капітальний ремонт даху спортзалу Качурівської ЗОШ І-ІІІ ст. Куяльницької сільської ради Подільського району Одеської області</t>
  </si>
  <si>
    <t>Капітальний ремонт покрівлі, спортивного залу та вигрібної ями і каналізаційних труб до Косівської ЗОШ І-ІІ ст.</t>
  </si>
  <si>
    <t>Капітальний ремонт спортивного залу із заміною вікон за адресою: вул.. Грушевського, 9-Ж, с.Коси, Подільського району Одеської області</t>
  </si>
  <si>
    <t>Капітальний ремонт даху спортзалу, ремонт відмостки та цоколю Мардарівський НВК І-ІІІ ст. Куяльницької сільської ради Подільського району Одеської області</t>
  </si>
  <si>
    <t>Проведення газового опалення в Новоселівському ДНЗ "Колосок"Куяльницької сільської ради Подільського району Одеської області</t>
  </si>
  <si>
    <t>Капітальний ремонт Петрівського НВК вул.Шкільна 5, с.Петрівка Куяльницької сільської ради Подільського району Одеської області</t>
  </si>
  <si>
    <t>Капітальний ремонт даху  Станіславського НВК І-ІІІ ступенів Куяльницької сільської ради Подільського району Одеської області</t>
  </si>
  <si>
    <t>Капітальний ремонт будинку культури вул. Центральна 317 г в с. Липецьке Куяльницької сільської ради  Подільського району Одеської області</t>
  </si>
  <si>
    <t>Капітальний ремонт будинку культури вул Центральна, 91 В в с. Гонората Куяльницької сільської ради  Подільського району Одеської області</t>
  </si>
  <si>
    <t>Капітальний ремонт адмінбудівлі в с. Малий Фонтан Куяльницької сільської ради Подільського району Одеської області</t>
  </si>
  <si>
    <t>Капітальний ремонт (заміна вікон, покрівлі) в Будинку Культури в с. Гидерим Куяльницької сільської ради Подільського району Одеської області</t>
  </si>
  <si>
    <t>Капітальний ремонт Будинку Культури в с. Нестоїта Куяльницької сільської ради Подільського району Одеської області</t>
  </si>
  <si>
    <t>Капітальний ремонт адмінбудівлі в с.Глибочок Куяльницької сільської ради Подільського району Одеської області</t>
  </si>
  <si>
    <t>Будівництво дитячого-спортивного майданчику в с. Бочманівка Куяльницької сільської ради Подільського району Одеської області</t>
  </si>
  <si>
    <t>В.2.3.1.Підтримка розбудови у сільській місцевості об'єктів фізичної культури та забезпечення їх кваліфікованими кадрами</t>
  </si>
  <si>
    <t>Капітальний ремонт водопроводу та башти Рожновського по вулиці Станіславська в с.Стара Кульна Куяльницької сільської ради Подільського району Одеської області</t>
  </si>
  <si>
    <t>Реконструкція мережі вуличного освітлення с.Соболівка Куяльницької сільської ради Подільського району Одеської області</t>
  </si>
  <si>
    <t>Реконструкція мережі вуличного освітлення с.Бочманівка Куяльницької сільської ради Подільського району Одеської області</t>
  </si>
  <si>
    <t>Відновлення інфраструктури між населеними пунктами</t>
  </si>
  <si>
    <t>Поточний середній ремонт дороги С161419/Т-16-22-Затишшя-Любомирка з км 9+300 по км 13 =600</t>
  </si>
  <si>
    <t>Капітальний ремонт проїзної частини вулиці Шевченка від №107 до №146 с. Нестоїта Куяльницької сільської ради Подільського району Одеської області</t>
  </si>
  <si>
    <t>Реконструкція наявної будівлі школи під їдальню: за адресою: вул.Куяльницька, 65а с.Куяльник Подільський район</t>
  </si>
  <si>
    <t xml:space="preserve">Покращення рівня навчання в загальноосвітньому закладі </t>
  </si>
  <si>
    <t xml:space="preserve">Реконструкція топкової, тепломережі та системи опалення Борщівського НВК №2 Куяльницької сільської ради Подільського району Одеської області </t>
  </si>
  <si>
    <t>Капітальний ремонт будівлі Куяльницького центру культури  і дозвілля за адресою:вул.Армійська, 1 м.Подільськ Одеської області із встановленням дахової сонячної електростанції потужністю 150 квт</t>
  </si>
  <si>
    <t xml:space="preserve">В.2.2.1 Розбудова у сільській місцевості об`єктів культури </t>
  </si>
  <si>
    <t>Збереження об`єкту культурної спадщини, розвиток культурного життя населення громади</t>
  </si>
  <si>
    <t>Капітальний ремонт Будинку Культури в с.Новоселівка Куяльницької сільської ради Подільського району Одеської області</t>
  </si>
  <si>
    <t>Капітальний ремонт водопроводу, башти по вулиці Садова в с.Коси Куяльницької сільської ради Подільського району</t>
  </si>
  <si>
    <t>Покращення водопостачання</t>
  </si>
  <si>
    <t>Капітальний ремонт Неділківської ЗОШ І-ІІ ступенів Савранського району (капітальний ремонт котельні з заміною котла, ремонт теплотраси)</t>
  </si>
  <si>
    <t>Проблемні питання відсутні</t>
  </si>
  <si>
    <t>Проект реалізовано, кошти освоєні повністю</t>
  </si>
  <si>
    <t xml:space="preserve">A.1.1.2. Покращання транспортно-експлуатаційногостану автомобільних доріг, доведення їх допараметрів І категорії                </t>
  </si>
  <si>
    <t xml:space="preserve"> A.1.1.2. Покращання транспортно-експлуатаційногостану автомобільних доріг, доведення їх допараметрів І категорії                </t>
  </si>
  <si>
    <t>A.3.3.2. Популяризація туристичного продукту через ярмаркову, виставкову та фестивальну діяльність</t>
  </si>
  <si>
    <t>Капремонт лікувального  корпусу         ЦРЛ смт Сарата</t>
  </si>
  <si>
    <t>Капітальний ремонт будинку культури с. Розівка, Саратського району</t>
  </si>
  <si>
    <t>Капітальний ремонт водопроводу по вул. Шкільна в с. Крива Балка, Саратського району</t>
  </si>
  <si>
    <t>Поточний ремонт дороги вул. Калініна (Зарічна) с. Розкішне</t>
  </si>
  <si>
    <t>Туризм</t>
  </si>
  <si>
    <t>Проблемні питання та пропозиції відсутні</t>
  </si>
  <si>
    <t>Діти сільської місцевості отримують рівний доступ до якісної освіти</t>
  </si>
  <si>
    <t>Підвищення рівня освіти впровадженням сучасних інформаційних комунікаційних технологій та засобів навчання</t>
  </si>
  <si>
    <t>Встановлено та введено в дію водонапірну башню, що дозволило подати питну воду до водопровідної мережі с. Ракулове</t>
  </si>
  <si>
    <t>Покращення транспортної інфраструктури району</t>
  </si>
  <si>
    <t>Створення умов для комфортного  відпочинку  населення</t>
  </si>
  <si>
    <t>Впровадження новітніх інформаційних технологій</t>
  </si>
  <si>
    <t>Покращення надання медичних послуг</t>
  </si>
  <si>
    <t>Проведено ремонт великої зали</t>
  </si>
  <si>
    <t xml:space="preserve">Проведено повний капітальний ремонт </t>
  </si>
  <si>
    <t>Завершено капітальний ремонт будівлі</t>
  </si>
  <si>
    <t>Забезпечення перевезення учнів та вчителів до шкіл та додому</t>
  </si>
  <si>
    <t>Покращення якості надання та отримання дошкільної освіти</t>
  </si>
  <si>
    <t xml:space="preserve">Покращення надання медичних послуг </t>
  </si>
  <si>
    <t>Покращення водопостачання в сільській місцевості</t>
  </si>
  <si>
    <t>Покращення умов проживання сільського населеня</t>
  </si>
  <si>
    <t>Проведено тендарну процедуру  та підписан договір з фірмою Дорлідер",зроблено ремонт дороги по вул.Балканська</t>
  </si>
  <si>
    <t>Зроблено частковий ремонт  вулиці</t>
  </si>
  <si>
    <t>Капремонт КЗ "Плахтіївський  ДНЗ"(ясла-садок)    с.Плахтіївка</t>
  </si>
  <si>
    <t>Капремонт КЗ "Ярославський  ДНЗ"(ясла-садок)    с.Ярославка</t>
  </si>
  <si>
    <t>Фізкультура</t>
  </si>
  <si>
    <t>Енергоеф.</t>
  </si>
  <si>
    <t xml:space="preserve">   В.1.1.2 Реконструкція пристосованих приміщень та діючих закладів, повернених що використовуються не за призначенням</t>
  </si>
  <si>
    <t>Зменшення питомих втрат у теплових, електричних та водопровідних мережах</t>
  </si>
  <si>
    <t xml:space="preserve">Створення умов для комфортного перебування дітей в навчальних закладах та умов надання якісної освіти </t>
  </si>
  <si>
    <t>Популяризація спорту, оздоровлення дітей, поліпшення умов проведення навчального процесу</t>
  </si>
  <si>
    <t xml:space="preserve">Енергоефективність </t>
  </si>
  <si>
    <t>Недостатнє фінансування</t>
  </si>
  <si>
    <t>Відсутнісь містобудівної джокументації</t>
  </si>
  <si>
    <t>Розпочаті роботи</t>
  </si>
  <si>
    <t>Проведено поточний ремонт даху</t>
  </si>
  <si>
    <t>Покращення умов надання та отримання культурних послуг</t>
  </si>
  <si>
    <t>Реконструкція   спортзалу   ЗОШ  с.Ройлянка</t>
  </si>
  <si>
    <t>Реконструкція  спортзалу   ЗОШ  с.Ройлянка</t>
  </si>
  <si>
    <t>Капітальний ремонт  будинку  культури    с.Кулевча</t>
  </si>
  <si>
    <t>Проведено рконструкцію спортивного залу</t>
  </si>
  <si>
    <t>В.1.1.2. Реконструкції пристосованих приміщень та діючих закладів повернення до мережі закладів, що використовуються не за призначенням. і</t>
  </si>
  <si>
    <t>В.2.2.2. Розбудова культурних центрів збереження об’єктів культури</t>
  </si>
  <si>
    <t>Проблемні питання та пропозиції  відсутні</t>
  </si>
  <si>
    <t xml:space="preserve">Відновлення мостового переходу через озеро Джантшейське, загальною довжиною 450 м на території Лиманської сільської ради Татарбунарського району </t>
  </si>
  <si>
    <t>Адмін. послуги</t>
  </si>
  <si>
    <t>Відсутнє фінансування</t>
  </si>
  <si>
    <t xml:space="preserve">Фізична культура та спорт </t>
  </si>
  <si>
    <t xml:space="preserve">Проект на подавався на ДФРР </t>
  </si>
  <si>
    <t xml:space="preserve">Придбання та встановлення системи відеоспостереження з можливою фіксацією номерних знаків автомобілів в м. Балта </t>
  </si>
  <si>
    <t>Планується побудувати 5 сонячних електростанцій</t>
  </si>
  <si>
    <t>Не розроблений детальний план на ділянку, на якій планується будівництво</t>
  </si>
  <si>
    <t>Замінені вікна в сільських клубних закладах</t>
  </si>
  <si>
    <t xml:space="preserve">Виготовлення ПКД на реконструкцію системи опалення будинку культури с. Вигода Біляївського району </t>
  </si>
  <si>
    <t xml:space="preserve">Захист від підтоплення частини території с. Дачне Біляївського району </t>
  </si>
  <si>
    <t xml:space="preserve">Захист від підтоплення с. Мирне Біляївського району </t>
  </si>
  <si>
    <t>Капітальний ремонт СВАОП СМ  с.Каракурт</t>
  </si>
  <si>
    <t xml:space="preserve">Охорона здоров'я </t>
  </si>
  <si>
    <t>Переведено 17 шкіл</t>
  </si>
  <si>
    <t xml:space="preserve">Виготовлення ПКД по об’єкту: «Реконструкція даху будівлі «А» Іванівської загальноосвітньої школи І-ІІІ ступенів ім.Б.Ф.Дерев`янка по вул.Новоселів, 18а Іванівської районної ради </t>
  </si>
  <si>
    <t>Капітальний ремонт вул. Горького в  с. Багате</t>
  </si>
  <si>
    <t>Капитальний ремонт доріг місцевого значення вул. Молодіжна в с. Каланчак</t>
  </si>
  <si>
    <t>Капітальний ремонт  доріг місцевого значення вул. Дімітрова в   с. Каланчак</t>
  </si>
  <si>
    <t>Капітальний ремонт  доріг місцевого значення вул. Бесарабська в  с. Каланчак</t>
  </si>
  <si>
    <t>Забезпечення жителів села питною водою</t>
  </si>
  <si>
    <t>Благоустрій села</t>
  </si>
  <si>
    <t xml:space="preserve">Будівництво господарсько-побутової каналізації в с.Крижанівка Лиманського району </t>
  </si>
  <si>
    <t xml:space="preserve">Протизсувні та берегоукріплювальні роботи вздовж узбережжя Чорного моря в районі вулиці Приморська в селі Крижанівка Лиманського району </t>
  </si>
  <si>
    <t xml:space="preserve">Виконання програми забезпечить захист та розвиток узбережжя території Крижанівської сільської ради </t>
  </si>
  <si>
    <t xml:space="preserve">Виконання заходів забезпечить захист та розвиток узбережжя території Новодофінівської сільської ради </t>
  </si>
  <si>
    <t xml:space="preserve">Протизсувні та берегоукріплювальні роботи вздовж узбережжя Чорного моря в районі вулиці Терешкова в селі Нова Дофінівка  </t>
  </si>
  <si>
    <t xml:space="preserve">Протизсувні та берегоукріплювальні роботи на ділянці морського узбережжя довжиною 248 м у 
смт Чорноморське  </t>
  </si>
  <si>
    <t>Роботи завершено</t>
  </si>
  <si>
    <t xml:space="preserve">Капітальний ремонт дороги по вул.Бессарабська (район Тіра)  у м. Білгород-Дністровський </t>
  </si>
  <si>
    <t>залишок за ведення технічного нагляду</t>
  </si>
  <si>
    <t>Капітальний ремонт будівель (заміна вікон) Випаснянської загальноосвітньої школи І-ІІІ ступенів № 1, розташованою за адресою: Одеська область, Білгород-Дністровський район, с.Випасне, вул. Кишинівська, 83</t>
  </si>
  <si>
    <t xml:space="preserve">Будівництво центру дозвілля молоді с.Салгани            </t>
  </si>
  <si>
    <t xml:space="preserve">  2016-2018 </t>
  </si>
  <si>
    <t>Капітальний ремонт системи водопостачання села Південне Семенівської сільської ради Білгород-Дністровського району</t>
  </si>
  <si>
    <t>Капітальний ремонт (благоустрій) території НВК «ЗНЗ І ст. - ДНЗ» м. Березівки Одеської області</t>
  </si>
  <si>
    <t>Капітальний ремонт дороги по 
вул. Соснова від вул. Болградська до будинку №19 по вул.Соснова в с.Табаки Болградського району Одеської області</t>
  </si>
  <si>
    <t>2016-2019</t>
  </si>
  <si>
    <t>Роботи тривають</t>
  </si>
  <si>
    <t>В.1.1.2. Реконструкція пристосованих приміщень та діючих закладів, повернення  до мережі закладів, що використовуються за призначенням</t>
  </si>
  <si>
    <t>Капітальний ремонт дорожнього покриття по вул. Б.  Хмельницького (від вул. Яблунева до вул. Гоголя) с. Молодіжне</t>
  </si>
  <si>
    <t>Будівництво тротуару по вул. Шевченка смт Овідіополь</t>
  </si>
  <si>
    <t xml:space="preserve">Капітальний ремонт системи водопостачання с.Роксолани </t>
  </si>
  <si>
    <t>Перерахунок кошториса</t>
  </si>
  <si>
    <t>Капітальний ремонт внутрішніх приміщень дитячого садку "Золотий ключик" с. Зоря</t>
  </si>
  <si>
    <t>Капытальний ремонт ФАПу в с. Старосілля, Саратського району</t>
  </si>
  <si>
    <t>Капітальний ремонт доріг комунальної власності с.Нерушай Татарбунарського району</t>
  </si>
  <si>
    <t xml:space="preserve">Капітальний ремонт артезіанської свердловини №7008 в с.Секретарівка Біляївського району </t>
  </si>
  <si>
    <t xml:space="preserve">А.2.2.4 Підвищення енергоефективності  об’єктів, що фінансуються з державного та місцевих бюджетів.
</t>
  </si>
  <si>
    <t xml:space="preserve">Капітальний ремонт Вилківського будинку культури Кілійського району </t>
  </si>
  <si>
    <t>Капітальний ремонт опорного закладу КЗ "Кодимський навчально-виховний комплекс "Загальноосвітня школа І-ІІІ ступенів - дошкільний навчальний заклад" м.Кодима вул.Героїв АТО, 11</t>
  </si>
  <si>
    <t>Створення умов для організації та проведення масових оздоровчих, фізкультурних, спортивних, сприяння зміцненню здоров’я мешканців району, формування здорового способу життя</t>
  </si>
  <si>
    <t>Покращено умови навчання  96 учнів  шкільного підрозділу НВК шляхом підвищення енергоефективності  навчального закладу з дотриманням санітарних норм та температурного режиму</t>
  </si>
  <si>
    <t xml:space="preserve">Покращено умови навчання   135 учнів та вихованців шляхом підвищення енергоефективності  навчального закладу з дотриманням санітарних норм та температурного режиму  </t>
  </si>
  <si>
    <t xml:space="preserve">Відновлення (реконструкція) каналізаційного напірного колектору від с. Кароліно-Бугаз до СБО Іллічівськ  в  Овідіопольського району  </t>
  </si>
  <si>
    <t xml:space="preserve">Поліпшення транспортного сполучення с.Тузли із автомобільною дорогою загального користування державного значення Т 16-10 (ремонт автомобільної дороги загального користування місцевого значення С162402) </t>
  </si>
  <si>
    <t>Поліпшення транспортного сполучення між населеними пунктами Білолісся-Приморське-Расєйка (ремонт  автомобільної дороги загального користування місц. значення С – 162405)</t>
  </si>
  <si>
    <t>В.1.1.1.Розвиток мережі дошкільних навчальних закладів різних типів та форм власності</t>
  </si>
  <si>
    <t>Капітальний ремонт літнього майданчику, тротуарів, доріжок, дитячого майданчика та оформлення газонного покриття парку «Молодіжний» м.Ананьїв,  
вул. Незалежності</t>
  </si>
  <si>
    <t>С 1.1.3. Сприяння енергозабезпеченню сільських населених пунктів на принципах сталого розвитку</t>
  </si>
  <si>
    <t>Капітальний ремонт дитячого садочку в 
с. Нові Каплани Новокаплан-ської с/р</t>
  </si>
  <si>
    <t>Капітальний ремонт (заміна опалювальної системи) в ЗОШ 
с. Виноградівка</t>
  </si>
  <si>
    <t>Капітальний ремонт покрівлі ЗОШ  
с. Главані Арцизького району</t>
  </si>
  <si>
    <t>B.2.1.5. Створення сучасних лікувальних комплексів надання спеціалізованої медичної допомоги</t>
  </si>
  <si>
    <t xml:space="preserve">B.2.2.1. Розбудова у сільській місцевості об'єктів культури
</t>
  </si>
  <si>
    <t>Капітальний ремонт будинку культури 
с. Задунаївка Арцизького району</t>
  </si>
  <si>
    <t>Капітальний ремонт будинку культури 
с. Мирнопілля Арцизького району</t>
  </si>
  <si>
    <t>Споруди транспорту</t>
  </si>
  <si>
    <t>Забезпечення умов безпечного і комфортного
очікування маршрутного транспорту</t>
  </si>
  <si>
    <t>Пропозиції та проблемні питання відсутні</t>
  </si>
  <si>
    <t>Заміна вікон та дверей в НВК "Плосківська ЗОШ І-ІІ ст.-ДНЗ", 
с. Плоске за рахунок програми енергоефективності Одеської області на 2016-2018 роки</t>
  </si>
  <si>
    <t>Освіта і наука</t>
  </si>
  <si>
    <t>Піддвищення енергоефективності приміщення школи</t>
  </si>
  <si>
    <t>Поточний ремонт приймального відділення КП "Балтська ЦРЛ" 
м. Балта</t>
  </si>
  <si>
    <t>Підвищення енергоефективності закладів культури</t>
  </si>
  <si>
    <t>Капітальний ремонт системи опалення сільського клубу 
с. Сінне за рахунок програми енергоефективності Одеської області на 2016-2018 роки</t>
  </si>
  <si>
    <t>Придбано та встановлено один спортивний майданчик</t>
  </si>
  <si>
    <t>Капітальний ремонт  доріг у м. Березівка</t>
  </si>
  <si>
    <t>Капітальний ремонт      ( заміна вікон) Шевченківська ЗОШ І-ІІ ст.</t>
  </si>
  <si>
    <t>Капітальний ремонт (заміна вікон)Демидівського НВК ЗОШ І-ІІІ ст.</t>
  </si>
  <si>
    <t>Поліпшення надання послуг</t>
  </si>
  <si>
    <t>Поліпшення умов праці</t>
  </si>
  <si>
    <t>Капітальний ремонт башти с.Новогригорівка</t>
  </si>
  <si>
    <t>Поліпшення водопостачання</t>
  </si>
  <si>
    <t>Капітальний ремонт башти Рожновського
с. Заводовка</t>
  </si>
  <si>
    <t>Прибудова корпусу початкової школи до Маяківської ЗОШ І-ІІІ ступенів в с. Маяки, Біляївського району, вул. Радянської Армії № 69-а</t>
  </si>
  <si>
    <t>Капітальний ремонт огорожі Граденицької ЗОШ І-ІІІ ст. Біляївського району Одеської області 
вул. Центральна, 79</t>
  </si>
  <si>
    <t>Капітальний ремонт(утеплення) фасаду Нерубайського НВК школа-гімназія, розташованого за адресою: с.Нерубайське, Біляївського району, вул.Радгоспна,буд.21</t>
  </si>
  <si>
    <t>Капітальний ремонт лінії вуличного освітлення вул. Гагаріна, вул. Калініна, вул. Комарова, 
вул. Зелена, вул. Свердлова с. Василівка Біляївського району</t>
  </si>
  <si>
    <t>Соціальна сфера</t>
  </si>
  <si>
    <t>Будівництво будинку</t>
  </si>
  <si>
    <t>B.2.2.6. Реставрація пам'яток історичної та культурної спадщини</t>
  </si>
  <si>
    <t>Культурна спадщина</t>
  </si>
  <si>
    <r>
      <t>Тренажерний майданчик відкритого типу</t>
    </r>
    <r>
      <rPr>
        <b/>
        <sz val="7"/>
        <color rgb="FF000000"/>
        <rFont val="Times New Roman"/>
        <family val="1"/>
        <charset val="204"/>
      </rPr>
      <t xml:space="preserve"> </t>
    </r>
    <r>
      <rPr>
        <sz val="7"/>
        <color rgb="FF000000"/>
        <rFont val="Times New Roman"/>
        <family val="1"/>
        <charset val="204"/>
      </rPr>
      <t xml:space="preserve">за адресою: </t>
    </r>
    <r>
      <rPr>
        <b/>
        <sz val="7"/>
        <color rgb="FF000000"/>
        <rFont val="Times New Roman"/>
        <family val="1"/>
        <charset val="204"/>
      </rPr>
      <t xml:space="preserve">     </t>
    </r>
    <r>
      <rPr>
        <sz val="7"/>
        <color rgb="FF000000"/>
        <rFont val="Times New Roman"/>
        <family val="1"/>
        <charset val="204"/>
      </rPr>
      <t>пл. 28 Червня, 26, м. Болград</t>
    </r>
  </si>
  <si>
    <t>Капітальний ремонт ЗОШ І-ІІІ ступенів 
с. Новоборисівка Великомихайлівського району</t>
  </si>
  <si>
    <t xml:space="preserve">Капітальний ремонт покрівлі навчально - виховного комплексу "Загальноосвітня школа  I-III ступенів-дитячий садок" 
с. Великоплоске Великомихайлівського району </t>
  </si>
  <si>
    <t>Капітальний ремонт спортивного майданчику в 
с. Великоплоске Великомихайлівського району</t>
  </si>
  <si>
    <t>В.1.1.2.Реконструкція пристосованих приміщень та діючих закладів,що використовуються не за призначенням</t>
  </si>
  <si>
    <t xml:space="preserve">Технічне переоснащення системи опалення Будинку культури 
с. Велиплоске Великомихайлівського району </t>
  </si>
  <si>
    <t xml:space="preserve">Реконструкція мереж вуличного освітлення по вул. Молодіжна, Шкільна, Осадчого від ТП-20 с.Слов’яносербка Великомихайлівського району </t>
  </si>
  <si>
    <t>Капітальний ремонт водогінної системи з заміною водонапірної башти в с. Нові Бутори Новоолександрівської с/рВеликомихайлівського району</t>
  </si>
  <si>
    <t>Капітальний ремонт дороги 
вул. Центральна 
смт. Захарівка</t>
  </si>
  <si>
    <t xml:space="preserve">Покращення дорожнього покриття </t>
  </si>
  <si>
    <t>Поточний ремонт дороги по 
вул. Комарова 
смт. Захарівка</t>
  </si>
  <si>
    <t>Капітальний ремонт дороги по 
вул. Одеській
 смт. Захарівка</t>
  </si>
  <si>
    <t>Капітальний ремонт дороги по 
вул. Гагаріна 
смт. Захарівка</t>
  </si>
  <si>
    <t>Поліпшення руху транспорту</t>
  </si>
  <si>
    <t xml:space="preserve">«Капітальний ремонт дорожнього покриття по вул.Орлика в 
с. Йосипівка </t>
  </si>
  <si>
    <t xml:space="preserve">«Капітальний ремонт дорожнього покриття по вул.Ю. Гагаріна в 
с. Йосипівка </t>
  </si>
  <si>
    <r>
      <t>«Капітальний ремонт дорожнього покриття по вул.І. Франка</t>
    </r>
    <r>
      <rPr>
        <sz val="7"/>
        <color theme="1"/>
        <rFont val="Times New Roman"/>
        <family val="1"/>
        <charset val="204"/>
      </rPr>
      <t xml:space="preserve"> в 
с. Йосипівка  </t>
    </r>
  </si>
  <si>
    <t>Покращення умов пересування для жителів с/р</t>
  </si>
  <si>
    <t>"Капітальний ремонт лінії вуличного освітлення 
вул.Святомихайлівська, Поштова</t>
  </si>
  <si>
    <t>Освітлення  вулиць 
с. Новозарицьке</t>
  </si>
  <si>
    <t>Створення умов для комфортного руху населення</t>
  </si>
  <si>
    <t>"Капітальний ремонт лінії вуличного освітлення 
вул.Святомихайлівська, Поштова.</t>
  </si>
  <si>
    <t>Підвищення енергоефективності об'єкту</t>
  </si>
  <si>
    <t>Підви щення енергоефективності обєкту</t>
  </si>
  <si>
    <t>Придбаня комплектів меблів для НУШ
(1 класів)</t>
  </si>
  <si>
    <t>В.1.1.4. Впровадження і реалізація нових освітніх проектів  та сучасних інформаційних, комунікаційних технологій та засобів навчання</t>
  </si>
  <si>
    <t xml:space="preserve">Покращення умов навчання для дітей </t>
  </si>
  <si>
    <t>Придбаня дидактичних матеріалів для НУШ
(1 класів)</t>
  </si>
  <si>
    <t>Придбаня технічного та комп’ютерного  обладнання НУШ
(1 класів)</t>
  </si>
  <si>
    <t>Забезпечення матеріально-технічною базою кабінети початкової школи</t>
  </si>
  <si>
    <t>Встановлення тратуарної плитки біля ФП с. Войничеве</t>
  </si>
  <si>
    <t>Покращення умов пересування для жителів с.Войничево</t>
  </si>
  <si>
    <t>Придбання дитячого майданчика 
с. Новозаріцьке</t>
  </si>
  <si>
    <t>Розвиток інфракструктури села</t>
  </si>
  <si>
    <t>Заміна башти Рожновського 
с. Майорське</t>
  </si>
  <si>
    <t>Покращення пиної води</t>
  </si>
  <si>
    <t>Капітальний ремонт водомережі по 
вул. Адамівська 
смт. Захарівка</t>
  </si>
  <si>
    <t xml:space="preserve">Капітальний ремонт існуючих споруд на майданчику насосної станції над артсвердловиною 
смт. Захарівка </t>
  </si>
  <si>
    <t>Розчистка балки та захист від підтоплення частини території
 с. Василівка</t>
  </si>
  <si>
    <t>Захист від підтоплення частини території 
с. Василівка</t>
  </si>
  <si>
    <t>A.2.2.4. Підвищення енергоефективності об’єктів, що
фінансуються з державного та місцевих бюджетів,
зокрема шляхом зменшення питомих втрат у теплових, електричних та водопровідних мережах</t>
  </si>
  <si>
    <t>Придбання житла дітям -сиротам Баранівської сільської ради</t>
  </si>
  <si>
    <t>Покращення умов життя дітей-сиріт</t>
  </si>
  <si>
    <t>Капітальний ремонт дороги загального користування 
С -161002 Броска-матроска-Ларжанка</t>
  </si>
  <si>
    <t>Поточний ремонт дорожного покриття вул. Вишнева від          вул Тітова  до 
вул Толбухіна, 
с. Матроска</t>
  </si>
  <si>
    <t>Поточний ремонт дорожного покриття вул.  Мирна  від         вул Гагаріна до  
вул Ізмаїльська, с.Матроска</t>
  </si>
  <si>
    <t>Поточний ремонт дорожного покриття вул. Ломоносова (від    № 41до №55-б),     
с. Матроска</t>
  </si>
  <si>
    <t>Поточний ремонт дорожного покриття            вул. Тітова (від  вул Пушкіна до вул.Вишнева),  
с. Матроска</t>
  </si>
  <si>
    <t>Монтаж, пуск, налагодження сігналізації системи оповіщення про пожежу та управління евакуації людей у дошкільному навчальному закладу "Яблунька" загального розвитку для дітей віком від 2  до 6 років</t>
  </si>
  <si>
    <t>Капітальний ремонт енергопостачання Дошкільного навчального закладу "Золота рибка" загального розвитку дітей від 2 до 6 років            с. Нова Некрасівка</t>
  </si>
  <si>
    <t>Капітальний ремонт (заміна вікон та дверей) дошкільного навчального закладу "Ромашка", с.Кислиці</t>
  </si>
  <si>
    <t>Капітальний ремонт прилеглої території загальноосвітньої школи, І-ІІІ ступенів, 
с. Нова Некрасівка</t>
  </si>
  <si>
    <t>Ремонт фасаду не здійснювався</t>
  </si>
  <si>
    <t>Ремонт покрівлі, стелі Новопокровської ЗОШ (початкова школа)</t>
  </si>
  <si>
    <t xml:space="preserve">Поточний ремонт водозливної системи Каланчацької ЗОШ </t>
  </si>
  <si>
    <t>Капітальний ремонт (заміна вікон та дверей) Озернянської ЗОШ</t>
  </si>
  <si>
    <t>Капітальний ремонт (заміна вікон та дверей) Матроського НВК</t>
  </si>
  <si>
    <t>Капітальний ремонт (заміна вікон та дверей) Бросківської ЗОШ</t>
  </si>
  <si>
    <t xml:space="preserve">Капітальний ремонт (заміна вікон та дверей) Саф'янської ЗОШ </t>
  </si>
  <si>
    <t>Капітальний ремонт (заміна вікон та дверей) Комишівської ЗОШ</t>
  </si>
  <si>
    <t xml:space="preserve">Капітальний ремонт (заміна вікон та дверей) Кам'янського  НВК </t>
  </si>
  <si>
    <t xml:space="preserve">Капітальний ремонт (заміна вікон та дверей) Новопокрівської ЗОШ </t>
  </si>
  <si>
    <t xml:space="preserve">Капітальний ремонт (заміна вікон та дверей) у Старонекрасівській ЗОШ </t>
  </si>
  <si>
    <t>Капітальний ремонт (заміна вікон та дверей) в Утконосівській ЗОШ</t>
  </si>
  <si>
    <t xml:space="preserve">Капітальний ремонт (заміна вікон та дверей) у  Лощинівській ЗОШ </t>
  </si>
  <si>
    <t xml:space="preserve">Капітальний ремонт (заміна вікон та дверей) у  Першотравневській ЗОШ </t>
  </si>
  <si>
    <t xml:space="preserve">Капітальний ремонт (заміна вікон та дверей) у  Муравлівській ЗОШ </t>
  </si>
  <si>
    <t xml:space="preserve">Капітальний ремонт (заміна вікон та дверей) у  Багатянській ЗОШ </t>
  </si>
  <si>
    <t xml:space="preserve">Капітальний ремонт (заміна вікон та дверей) у  Новонекрасівській ЗОШ </t>
  </si>
  <si>
    <t>Капітальний ремонт (заміна вікон та дверей) у Ларжанському НВК</t>
  </si>
  <si>
    <t xml:space="preserve">Капітальний ремонт  прилеглої території Сафянської  ЗОШ </t>
  </si>
  <si>
    <t>Капітальний ремонт будівлі та перекриття будівлі Комишівської ЗОШ</t>
  </si>
  <si>
    <t>Капітальний ремонт реконструкція даху в частині будівлі  Новонекрасівської ЗОШ</t>
  </si>
  <si>
    <t>Капітальний ремонт даху вхідного тамбуру у Каланчацькій ЗОШ</t>
  </si>
  <si>
    <t>Придбання та установка котлів у Кислицькій ЗОШ</t>
  </si>
  <si>
    <t>Капітальний ремонт електромережі в Новонекрасівській ЗОШ</t>
  </si>
  <si>
    <t>Поточний ремонт спортзалу у Суворівській ЗОШ</t>
  </si>
  <si>
    <t>Поточний ремонт підлоги в Камянському НВК</t>
  </si>
  <si>
    <t>Поточний ремонт дворового покриття (влаштування тротуарної плитки) Матроського  НВК</t>
  </si>
  <si>
    <t xml:space="preserve">Поточний ремонт дворового покриття (влаштування тротуарної плитки) Першотравнневської ЗОШ </t>
  </si>
  <si>
    <t>Поточний ремонт вентиляції харчоблоку Ларжанського НВК</t>
  </si>
  <si>
    <t>Поточний ремонт системи опалення у Ларжанському НВК</t>
  </si>
  <si>
    <t xml:space="preserve">Поточний ремонт каналізації та облаштування внутрішніх вбиралень у будівлі Утконосівської початкової школи </t>
  </si>
  <si>
    <t xml:space="preserve">Поточний ремонт димової труби в Утконосівській ЗОШ </t>
  </si>
  <si>
    <r>
      <t>Заміна вікон і дверей у терапевтичному відділенні  с. Кам</t>
    </r>
    <r>
      <rPr>
        <sz val="7"/>
        <rFont val="Times New Roman"/>
        <family val="1"/>
        <charset val="204"/>
      </rPr>
      <t>'янка</t>
    </r>
  </si>
  <si>
    <t>Капітальний ремонт підвищює показники енергоефективності на 25%. Реалізація проекту впливає на формування якісних процесів в освітянській сфері</t>
  </si>
  <si>
    <r>
      <t xml:space="preserve">B.2.1.1. Підвищення рівня забезпеченості медичними
послугами </t>
    </r>
    <r>
      <rPr>
        <sz val="6"/>
        <color theme="1"/>
        <rFont val="Times New Roman"/>
        <family val="1"/>
        <charset val="204"/>
      </rPr>
      <t>(розвиток та удосконалення мережізакладів охорони здоров’я, особливо, у сільській місцевості)</t>
    </r>
  </si>
  <si>
    <t>B.2.1.1. Підвищення рівня забезпеченості медичними
послугами (розвиток та удосконалення мережізакладів охорони здоров’я, особливо, у сільській місцевості)</t>
  </si>
  <si>
    <t xml:space="preserve">Значне поліпшення умов проживання місцевого населення зокрема </t>
  </si>
  <si>
    <t xml:space="preserve">Значне поліпшення умов проживання місцевого населення </t>
  </si>
  <si>
    <t xml:space="preserve">Значне поліпшення умов проживання місцевого населення  </t>
  </si>
  <si>
    <t>Поточний ремонт водогону вул. Пушкінська від буд № 65 с. Курісове, Лиманський р-н., Одеська обл.</t>
  </si>
  <si>
    <t>Підвищення якості освіти</t>
  </si>
  <si>
    <t>Поточний  ремонт  дороги  вул. Франка  до  кладовища      
 с. Новоселівка Любашівського  району  Одеської  області</t>
  </si>
  <si>
    <t>Покращено інфраструктуру села</t>
  </si>
  <si>
    <t>Капітальний ремонт проїздної частини дороги вул. Вишнева від № 1 до №10 
 с. Солтанівка Любашівського району Одеської області</t>
  </si>
  <si>
    <t>Прокладено 110 погонних метрів асфальтобетонного покриття</t>
  </si>
  <si>
    <t>Укладено 
1,380 кв.м. грунту</t>
  </si>
  <si>
    <t>Грейдерування та щебеневе покриття доріг</t>
  </si>
  <si>
    <t>Відремонтовано 146,3 м2 дороги</t>
  </si>
  <si>
    <t>Відремонтовано 218 м2 дороги</t>
  </si>
  <si>
    <t>Прокладено 2,7км шляху</t>
  </si>
  <si>
    <t>Капітальний ремонт у дошкільному навчальному закладі Зеленогірський ясла-садок “Сонечко” Любашівської районної ради смт Зеленогірське, вул. Миру, 22</t>
  </si>
  <si>
    <t>Замінено 100м2 даху</t>
  </si>
  <si>
    <t>Виконаний ремонт внутрішніх приміщень та фасаду адмінбудинку сільської ради</t>
  </si>
  <si>
    <t>Придбано та встановлено охоронну систему та котел</t>
  </si>
  <si>
    <t>10 шт. холодилбників, 
4 шт. електроплити побутові,  4 шт. елекроплити промислові, 10 шт.  мясорубок, 1шт.  Витяжка</t>
  </si>
  <si>
    <t>13 стільців,              17 шт. 2-во поверхових ліжок, 21 шт. шафи книжкові, 10 шт. столів,  100 шт. стільців для їдальні</t>
  </si>
  <si>
    <t>48 шт</t>
  </si>
  <si>
    <t>Заміна покрівлі,
102 м2  віконних блоків, проведено ремонт фасаду</t>
  </si>
  <si>
    <t>Встановлено 2 газові конвектори</t>
  </si>
  <si>
    <t>Крісла глядацької зали 200 шт.</t>
  </si>
  <si>
    <t>Виготовлення ПКД та капітальний ремонт центральної бібліотеки</t>
  </si>
  <si>
    <t xml:space="preserve">Виготовленно ПКД </t>
  </si>
  <si>
    <t>Ремонт танцювального майданчика 
с. Троїцьке Любашівського району</t>
  </si>
  <si>
    <t>Відремонтовано 100 м2 танцмайданчика, встановлено огорожу</t>
  </si>
  <si>
    <t xml:space="preserve">Ремонт пам’ятника Т.Г.Шевченко
с. Троїцьке Любашівського району </t>
  </si>
  <si>
    <t>Відремонтовано пам’ятник</t>
  </si>
  <si>
    <t>Встановлено 52 м огорожі</t>
  </si>
  <si>
    <t xml:space="preserve">Капітальний  ремон  водопровідних  мережд  с.Демидівка  Любашівського  району  </t>
  </si>
  <si>
    <t>Придбання  башти  Рожновського</t>
  </si>
  <si>
    <t>Прокладено 
1,570 м. погонних водопровідної мережі</t>
  </si>
  <si>
    <t>Прокладено 
1,658 м. погонних водопровідної мережі</t>
  </si>
  <si>
    <t>Прокладено 0,5 км водогону</t>
  </si>
  <si>
    <t>Прокладено 113м водопроводної мережі</t>
  </si>
  <si>
    <t>Прокладено 638м водопроводної мережі</t>
  </si>
  <si>
    <t>Встановлено 15 км вуличного освітлення</t>
  </si>
  <si>
    <t>Прокладено 
1,362 км вуличного освітлення</t>
  </si>
  <si>
    <t>Прокладено 
0,525 км вуличного освітлення</t>
  </si>
  <si>
    <t>Прокладено 1,286 км вуличного освітлення</t>
  </si>
  <si>
    <t>Прокладено 
1,251 км вуличного освітлення</t>
  </si>
  <si>
    <t>Прокладено 
1,282 км вуличного освітлення</t>
  </si>
  <si>
    <t>Прокладено 
0,551 км вуличного освітлення</t>
  </si>
  <si>
    <t>Прокладено 1,340 км вуличного освітлення</t>
  </si>
  <si>
    <t>Прокладено 2,82 км вуличного освітлення</t>
  </si>
  <si>
    <t>Прокладено 6,9 км  вуличного освітлення</t>
  </si>
  <si>
    <t>Прокладено 3 км вуличного освітлення</t>
  </si>
  <si>
    <t xml:space="preserve">Капітальний ремонт вуличного освітлення по вул. :Промислова ,Інкубаторна,Заводська,Миколаївська,Кленова смт Любашівка </t>
  </si>
  <si>
    <t>Прокладено3,34 км вуличного освітлення</t>
  </si>
  <si>
    <t>Придбання та монтаж в’їздної стели 
с. Троїцьке Любашівського району</t>
  </si>
  <si>
    <t>Встановлена в’їздна стала в с.Троїцьке</t>
  </si>
  <si>
    <t>Прокладено 975м2 тротуару</t>
  </si>
  <si>
    <t>Капітальний ремонт частини тротуару на перехресті вулиць Софіївська та Володимира Князя та частини тротуару по вулиці Володимира Князя від буд. №99 до буд. №107</t>
  </si>
  <si>
    <t>Прокладено 833,51м2 тротуару</t>
  </si>
  <si>
    <t>Капітальний ремонт частини тротуару по вулиці Володимира Князя від буд.№124до буд. №132</t>
  </si>
  <si>
    <t>Прокладено2,29км шляху</t>
  </si>
  <si>
    <t>Розвиток територій</t>
  </si>
  <si>
    <t>Виготовленно плани</t>
  </si>
  <si>
    <t>Капітальний ремонт об'їзної автомобільної дороги по 
вул.. Набережна в 
смт. Миколаївка Миколаївського району</t>
  </si>
  <si>
    <t>Покращено автомобільне сполучення  та забезпечно рух великовагового вантажного транспорту в об’їзд селища</t>
  </si>
  <si>
    <t xml:space="preserve">Покращено транспортно-експлуатаційний стан комунальних а/д та автомобільне сполучення сільських населених пунктів  </t>
  </si>
  <si>
    <t>Покращено умови для пасажирів громадського транспорту</t>
  </si>
  <si>
    <t>Покращено умови навчання  125 учнів шляхом підвищення енергоефективності  навчального закладу з дотриманням санітарних норм та температурного режиму</t>
  </si>
  <si>
    <t xml:space="preserve">Покращено умови перебування   140 вихованців шляхом підвищення енергоефективності  дошкільного навчального закладу з дотриманням санітарних норм та температурного режиму </t>
  </si>
  <si>
    <t>Покращено умови навчання  60 учнів шляхом підвищення енергоефективності  навчального закладу з дотриманням санітарних норм та температурного режиму</t>
  </si>
  <si>
    <t>Покращено умови навчання  35 вихованців дошкільного підрозділу НВК шляхом підвищення енергоефективності  навчального закладу з дотриманням санітарних норм та температурного режиму</t>
  </si>
  <si>
    <t xml:space="preserve">Покращено умови навчання  430 учнів  шляхом підвищення енергоефективності навчального закладу з дотриманням санітарних норм та температурного режиму </t>
  </si>
  <si>
    <t>Покращено умови навчання учнів в загальноосвітніх навчальних закладах</t>
  </si>
  <si>
    <t xml:space="preserve">Покращено умови навчання учнів </t>
  </si>
  <si>
    <t>Придбання апарату ультразвукової діагностики (УЗД)  SonoScape S20  для КНП« Миколаївська центральна районна лікарня» Миколаївського району Одеської області</t>
  </si>
  <si>
    <t>Покращено медичне обслуговування сільського населення</t>
  </si>
  <si>
    <t>Забезпечено надання якісних стоматологічних послуг, покращено медичне обслуговування сільського населення</t>
  </si>
  <si>
    <t>В рамках забезпечення реалізації медичної реформи для потреб Миколаївської центральної районної лікарні закуплено необхідну оргтехніку. Сімейні лікарі та установа в цілому зареєстровані в електронній системі медичної реформи «Ehelp».</t>
  </si>
  <si>
    <t>Здійснено переведен-ня стаціонарного відділення для пос-тійного або тимчасо-вого проживання одиноких приста-рілих громадян територіального центру соціального обслуговування (надання соціальних послуг) з 
с. А-Іванівка до будівлі дитячого відділення ЦРЛ</t>
  </si>
  <si>
    <t>Підвищено якість надання культурних послуг</t>
  </si>
  <si>
    <t xml:space="preserve">Капітальний ремонт будинку культури 
с. Стрюкове Миколаївського району Одеської області </t>
  </si>
  <si>
    <t>Роботи з обстеження, вишукування, оцінки технічного стану, проектування та експертизи за об'єктом "Капітальний ремонт будівлі Миколаївської дитячої музикальної школи" в 
смт. Миколаївка</t>
  </si>
  <si>
    <t>Виготовлена  проектно-кошторисна документація та отримана експертиза</t>
  </si>
  <si>
    <t xml:space="preserve">Капітальний ремонт будинку культури 
с. Переселенці Новопетрівської сільської ради   Миколаївського району Одеської області </t>
  </si>
  <si>
    <t>Підвищено якість надання культурних послуг сільському населенню</t>
  </si>
  <si>
    <t xml:space="preserve">Капітальний ремонт будинку культури 
с. Левадівка Миколаївського району Одеської області </t>
  </si>
  <si>
    <t>В.2.4.7. Надання всебічної  підт-римки сімям, посилення ува-ги суспільства до проблем багатодітних і малозабезпече-них  сімей, створення умов для їх всебіч-ного розвитку</t>
  </si>
  <si>
    <t>Покращено умови проживання дітей -сиріт</t>
  </si>
  <si>
    <t>Покращено водо- забезпечення сільського населення</t>
  </si>
  <si>
    <t>Покращено інфраструктуру сільських населених пунктів</t>
  </si>
  <si>
    <t xml:space="preserve">Покращено надання адміністративних послуг населенню району </t>
  </si>
  <si>
    <t>Покращено інфраструктуру сільських населених пунктів , соціально-побутові умови проживання сільського населення</t>
  </si>
  <si>
    <t>Покращено інфраструктуру сільських населених пунктів,соціально-побутові умови проживання  сільського населення</t>
  </si>
  <si>
    <t>Покращено надання адміністративних послуг населенню району</t>
  </si>
  <si>
    <t>Виконанні роботи</t>
  </si>
  <si>
    <t>Благоустрій в"їздів  в С. Новосільське, Ренійського району. Благоустрій вул. Шкільна (укладення тротуару )від вул.М.Кокош до вул.Гагаріна в 
с. Новосільське Ренійського району</t>
  </si>
  <si>
    <t>Капітальний ремонт по заміні вікон та дверей Орлівської загальноосвітньої школи  I-III ступенів Ренійської районної ради, вул. Миру, 55, 
с. Орлівка Ренійського району</t>
  </si>
  <si>
    <t>Капітальний ремонт по заміні вікон та дверей Нагірненської загальноосвітньої школи  I-III ступенів Ренійської районної ради, вул. Шевченка, 2, с. Нагірне Ренійського району</t>
  </si>
  <si>
    <t>Капітальний ремонт по заміні вікон та дверей ДНЗ “Світлячок” Орлівської сільської ради, Ренійського району, вул. Суворова, 22, с. Орлівка, Ренійський район</t>
  </si>
  <si>
    <t>Капітальний ремонт по заміні вікон та дверей ДНЗ “Ромашка” Долинської сільської ради, Ренійського району, вул. Інтернаціональна, 2, 
с. Долинське, Ренійський район</t>
  </si>
  <si>
    <t>Капітальний ремонт фасаду ДНЗ “Джерельце” Котловинської сільської ради Ренійського району, пров. Болградський, 13, с. Котловина, Ренійський район</t>
  </si>
  <si>
    <t>Капітальний ремонт (заміна вікон та внутрішній ремонт) в стаціонарному відділенні районного територіального центру Ренійської РДА вул.Будинок відпочинку, 2, с.Новосільське, Ренійський район Одеська область</t>
  </si>
  <si>
    <t>Капітальний ремонт фасаду та благоустрій будинку культури,
с. Лиманське</t>
  </si>
  <si>
    <t>Придбане житло  дітям сіротам           (три квартири)</t>
  </si>
  <si>
    <t xml:space="preserve">Капітальний ремонт по заміні башти Рожновського по 
вул. Степова
 с. Лиманське Ренійського району </t>
  </si>
  <si>
    <t xml:space="preserve">Виконанні роботи в повному обсязі </t>
  </si>
  <si>
    <t>Капітальний ремонт вуличного освітлення вул.Рибацька, с.Лиманське, Ренійський район</t>
  </si>
  <si>
    <t xml:space="preserve">Капітальний ремонт вуличного освітлення вул.Вокзальна, с.Лиманське, Ренійський район
</t>
  </si>
  <si>
    <t xml:space="preserve">Капітальний ремонт вуличного освітлення вул.Мира, с.Плавні, Ренійський район Одеська область
</t>
  </si>
  <si>
    <t>Капітальний ремонт доріг  вул. Садова, вул. Нахімова, 
пров. Затишний в м.Роздільна</t>
  </si>
  <si>
    <t>Покращення дорожньої інфраструктури</t>
  </si>
  <si>
    <t>Капітальний ремонт дорожнього покриття по вул.Лиманна 
смт Лиманське</t>
  </si>
  <si>
    <t>Покращення умов надання та отримання освітніх послуг</t>
  </si>
  <si>
    <t>Капітальний  ремонт дитячого садка, капітальний ремонт огорожі дитячого садка, Степова СР</t>
  </si>
  <si>
    <t>Покращення умов надання та отримання послуг дошкільної освіти</t>
  </si>
  <si>
    <t>Надання та отримання якісних медичних послуг</t>
  </si>
  <si>
    <t>Придбання освітлення для сцени будинку культури  та акустичної системи.  Капітальний ремонт з благоустрою території БК. Улаштування плитки тротуарної на території БК,  Яковлівська СР</t>
  </si>
  <si>
    <t>Покращення умов надання та отримання культурнн-розважальних послуг</t>
  </si>
  <si>
    <t xml:space="preserve">Капітальний ремонт водопроводу з частковою його заміною по вул. Шкільна та вул. Львівська в с.Кучурган </t>
  </si>
  <si>
    <t>Покращення інженерної інфраструктури в сільській місцевості</t>
  </si>
  <si>
    <t xml:space="preserve">Капітальний ремонт водопроводу з частковою його заміною на поліетиленовий в 
с. Желепове,с.Бецилове                     </t>
  </si>
  <si>
    <t xml:space="preserve">Будівництво артсвердловини в 
с. Труд-Куток                                              </t>
  </si>
  <si>
    <t>Регіональний розвиток</t>
  </si>
  <si>
    <t>Покращення планування у сфері територіального розвитку</t>
  </si>
  <si>
    <t xml:space="preserve">Поточний ремонт доріг вул. Соборні, вул. Центральній  та вул. Генерала Карначова  -4095 кв.м. </t>
  </si>
  <si>
    <t>Покращення інфраструктури сільської місцевості</t>
  </si>
  <si>
    <t>Капітальний ремонт тротуарної доріжки в смт Саврань, 
вул. Соборна</t>
  </si>
  <si>
    <t>Благоустрій сільської місцевості</t>
  </si>
  <si>
    <t xml:space="preserve">Капітальний ремонт дорожнього полотна провулку між 
вул. Жуковського і вул.Берегового, провулку між 
вул. Радісна і 
вул. Берегового та 
вул. Берегового в 
смт. Березине Тарутинського району </t>
  </si>
  <si>
    <t xml:space="preserve">Капітальний ремонт тротуарних доріжок по вул. Центральна від буд. №29-31 
смт. Тарутине </t>
  </si>
  <si>
    <t xml:space="preserve">Капітальний ремонт тротуарних доріжок по вул. Центральна від буд. №42-64 
смт. Тарутине  </t>
  </si>
  <si>
    <t xml:space="preserve">Капітальний ремонт тротуарних доріжок по вул. Центральна від буд. №55-59 
смт. Тарутине </t>
  </si>
  <si>
    <t xml:space="preserve">Капітальний ремонт тротуарних доріжок по вул. Центральна від буд. №51-55 
смт. Тарутине  </t>
  </si>
  <si>
    <t xml:space="preserve">Капітальний ремонт тротуарних доріжок по вул. Центральна від буд. №118-120 
смт. Тарутине  </t>
  </si>
  <si>
    <t xml:space="preserve">Капітальний ремонт тротуарних доріжок по вул. Красна від 
буд. №156-152 
смт. Тарутине </t>
  </si>
  <si>
    <t>Капітальний ремонт тротуарних доріжок Центрального парку смт. Тарутине   
вул. Красна №146
вул. Центральна №154 (мост)</t>
  </si>
  <si>
    <t xml:space="preserve">Капітальний ремонт тротуарних доріжок Центрального парку смт. Тарутине  
вул. Центральна №154 (мост) - пр. Миру №48 (Азалія) </t>
  </si>
  <si>
    <t xml:space="preserve">Капітальний ремонт тротуарних доріжок Центрального парку смт. Тарутине   
пр. Миру №7 - 
вул. Красна №146 </t>
  </si>
  <si>
    <t xml:space="preserve">Капітальний ремонт вікон в будівлі дитячого садку по 
вул. Центральна №41 в 
с. Калачівка Тарутинського району </t>
  </si>
  <si>
    <t>Створення умов рівного доступу до якісної освіти</t>
  </si>
  <si>
    <t>Надання якісних послуг населенню</t>
  </si>
  <si>
    <t>Забезбечення житлом фахівців охорони здоров"я</t>
  </si>
  <si>
    <t>Надання якісних медичних послуг населенню</t>
  </si>
  <si>
    <t>Капітальний ремонт будівлі ФАПу
с. Малоярославець Другий Тарутинського району</t>
  </si>
  <si>
    <t>Забезпечення дітей-сиріт житлом</t>
  </si>
  <si>
    <t>Створеня умов для надання якісних послуг</t>
  </si>
  <si>
    <t>Капітальний ремонт Будинку культури  
с. Вознесенка Друга Тарутинського району</t>
  </si>
  <si>
    <t>Збільшення конфортабільності життя мешканців 
с. Вільне</t>
  </si>
  <si>
    <t xml:space="preserve">Капітальний ремонт приміщень Будинку культури за адресою: вул.Першотравневська 25, с. Лісне Тарутинського району </t>
  </si>
  <si>
    <t xml:space="preserve">Субвенція на співфінансування по об єкту " Спортивний майданчик для міні-футболу зі штучним покриттям по провулку Шевченка, 7, в 
смт. Березине Тарутинського району - будівництво"  </t>
  </si>
  <si>
    <t xml:space="preserve">Створення умов для зайняття спортом </t>
  </si>
  <si>
    <t xml:space="preserve">Капітальний ремонт огорожі артсвердловини в 
с. Вознесенка Друга Тарутинського району </t>
  </si>
  <si>
    <t xml:space="preserve">Придбання цистерни для артсвердловини 
с. Євгенівка Тарутинського району </t>
  </si>
  <si>
    <t xml:space="preserve">Капітальний ремонт фасаду адмінбудівлі 
с. Калачівка Тарутинського району </t>
  </si>
  <si>
    <t>Забезпечення населення природним газом</t>
  </si>
  <si>
    <t xml:space="preserve">Придбання трактору 
с. Рівне  Тарутинського району </t>
  </si>
  <si>
    <t xml:space="preserve">Капітальний ремонт будівлі готелю в 
с.  Рівне Тарутинського району </t>
  </si>
  <si>
    <t xml:space="preserve">Будівництво каналізації східної частини 
смт Тарутине </t>
  </si>
  <si>
    <t xml:space="preserve"> Будівництво  каналізації по 
вул. Квіткова, Красна, Садова, Центральна, капітана Панасенка 
смт Тарутине  </t>
  </si>
  <si>
    <t>Будівництво сміттєвих майданчиків по  
смт. Тарутине</t>
  </si>
  <si>
    <t>Капітальний ремонт актового та спортивного залів Дмитрівської ЗОШ</t>
  </si>
  <si>
    <t xml:space="preserve">Капітальний ремонт внутрішньої вбиральні КЗ «Рибальський НВК» «ЗОШ І-ІІІ ст. - ДНЗ» </t>
  </si>
  <si>
    <t xml:space="preserve">Капітальний ремонт внутрішньої вбиральні КЗ «Вишнівський НВК» «ЗОШ І-ІІІ ст. - ДНЗ» </t>
  </si>
  <si>
    <t xml:space="preserve">Капітальний ремонт внутрішньої  вбиральні КЗ «Глибоківської ЗОШ І-ІІІ ст.» </t>
  </si>
  <si>
    <t>Капітальний ремонт будівлі КЗ "Нерушайська ЗОШ І-ІІІ ступенів" Татарбунарської районної ради (заміна 3-ох котлів) за адресої: Одеська область, Татарбунарський р-н, с. Нерушай,
 вул. Центральна 68 передача із заг до спец</t>
  </si>
  <si>
    <t>Капітальний ремонт Будинку культури в 
с. Баштанівка Татарбунарського району</t>
  </si>
  <si>
    <t xml:space="preserve">Капітальний ремонт дорожнього покриття по вулиці Першотравневій в 
м. Татарбунари </t>
  </si>
  <si>
    <t xml:space="preserve">Капітальний ремонт дорожнього покриття по вулиці Кооперативній в 
м. Татарбунари </t>
  </si>
  <si>
    <t>Капітальний ремонт дорожнього покриття по вулиці  Центральній від перехрестя з вул.Горького до буд.
№ 60 в м. Татарбунари  (КП Бесарабія)</t>
  </si>
  <si>
    <t>Капітальний ремонт мережі вуличного освітлення с.Дивізія</t>
  </si>
  <si>
    <t>Капітальний ремонт-відновлення дорожнього покриття по вул. Центральна в 
с. Бранкованове</t>
  </si>
  <si>
    <t>Капітальний  ремонт дороги по вул.Туглука с.Петровірівка</t>
  </si>
  <si>
    <t>Капітальний ремонт дороги по 
вул. Центральна в                с. Новосвітівка</t>
  </si>
  <si>
    <t>Капітальний ремонт дороги по 
вул. Шевченко в                с. Армашівка</t>
  </si>
  <si>
    <t>Капітальний  ремонт дороги по вул.Соборна  с.Старі Маякм</t>
  </si>
  <si>
    <t>Капітальний  ремонт дороги по вул.Молодіжна    с.Чогодарівка</t>
  </si>
  <si>
    <t>Капітальний ремонт даху Старомаяківського  НВК ЗОШ І-ІІІ ст. ДНЗ, по
 вул. Центральна 
с. Старі Маяки</t>
  </si>
  <si>
    <t>Капітальний ремонт тротуару та подвір'я Старомаяківського  НВК ЗОШ І-ІІІ ст. ДНЗ, по 
вул. Центральна 
с. Старі Маяки</t>
  </si>
  <si>
    <t>Капітальний  ремонт сілського будинкукультури в 
с. Вікторівка</t>
  </si>
  <si>
    <t>Капітальний  ремонт-відновлення  елементів благоустрою парку 
 с. Петровірівка</t>
  </si>
  <si>
    <t>Капітальний ремонт огорожі дитячого майданчика, парка та  стадіону с. Катерино-Платонівка</t>
  </si>
  <si>
    <t>Капітальний ремонт вуличного освітлення в с. Чорний Кут по 
вул. Миру</t>
  </si>
  <si>
    <r>
      <rPr>
        <i/>
        <sz val="12"/>
        <color theme="1"/>
        <rFont val="Times New Roman"/>
        <family val="1"/>
        <charset val="204"/>
      </rPr>
      <t>Для проектів (програм),</t>
    </r>
    <r>
      <rPr>
        <b/>
        <i/>
        <u/>
        <sz val="12"/>
        <color theme="1"/>
        <rFont val="Times New Roman"/>
        <family val="1"/>
        <charset val="204"/>
      </rPr>
      <t>які знаходяться на стадії реалізації</t>
    </r>
    <r>
      <rPr>
        <i/>
        <sz val="12"/>
        <color theme="1"/>
        <rFont val="Times New Roman"/>
        <family val="1"/>
        <charset val="204"/>
      </rPr>
      <t xml:space="preserve"> у звітному періоді (не завершені)</t>
    </r>
  </si>
  <si>
    <t>В.1.1.1        Розвиток мережі дошкільних навчальних закладів різних типів та форм власності</t>
  </si>
  <si>
    <t>Замінено двері 14шт., поштукатурено приміщення, демонтовано 7 санвузлів, та кахель</t>
  </si>
  <si>
    <t>На стадії реалізації</t>
  </si>
  <si>
    <t>Закуплено башти</t>
  </si>
  <si>
    <t>11 000/0
Кошти інвестора
ТОВ «Ренджи
Татарбу-нари»</t>
  </si>
  <si>
    <t>18 000/0
Кошти інвестора
ТОВ «Ренджи
Татарбу-нари</t>
  </si>
  <si>
    <t>Забезпечення населення якісною пітною водою</t>
  </si>
  <si>
    <r>
      <t>Для проектів (програм),</t>
    </r>
    <r>
      <rPr>
        <b/>
        <i/>
        <u/>
        <sz val="12"/>
        <color theme="1"/>
        <rFont val="Times New Roman"/>
        <family val="1"/>
        <charset val="204"/>
      </rPr>
      <t>які знаходяться на стадії підготовки</t>
    </r>
    <r>
      <rPr>
        <i/>
        <sz val="12"/>
        <color theme="1"/>
        <rFont val="Times New Roman"/>
        <family val="1"/>
        <charset val="204"/>
      </rPr>
      <t xml:space="preserve"> у звітному періоді</t>
    </r>
  </si>
  <si>
    <t>Підвищення енергоефективності закладів освіти</t>
  </si>
  <si>
    <t>Покращення умов для пересування жителів</t>
  </si>
  <si>
    <t>Встановлення вуличного освітлення по вул.Центральній с.Онилове</t>
  </si>
  <si>
    <t>Створення комфортних умов для проживання жителів населеного пункту</t>
  </si>
  <si>
    <t>Капітальний ремонт вул.Шкільна   від № 37 до № 59 с.Кирнички</t>
  </si>
  <si>
    <t>Капітальний ремонт вул.Садова від траси М-15 до № 21 с.Кирнички</t>
  </si>
  <si>
    <t>Капітальний ремонт вул.Дружби від    № 145 до № 153 с.Кирнички</t>
  </si>
  <si>
    <t>Капітальний ремонт системи водопостачання в АПСМ   с. Утконосівка</t>
  </si>
  <si>
    <t>на стадії проходження експертизи</t>
  </si>
  <si>
    <t>Наближення  кваліфікованної медичної допомоги до населення в сільській місцевості</t>
  </si>
  <si>
    <t>Поліпшення умов проживання у сільській місцевості</t>
  </si>
  <si>
    <t>Забезпечення якісного та повноцінного розвитку дітей</t>
  </si>
  <si>
    <t xml:space="preserve">Покращення якості постачання питної води  </t>
  </si>
  <si>
    <t>Поліпшення умов проживання в сільській місцевості</t>
  </si>
  <si>
    <t>Запобігання виникненню пожеж та своєчасна їх ліквідація</t>
  </si>
  <si>
    <t>Забезпечення комфортного та
безпечного життєвого середовища
для людини незалежно від місця її
проживання</t>
  </si>
  <si>
    <t>Поліпшення надання адміністративних послуг в ОТГ</t>
  </si>
  <si>
    <t>Фізична культура  та спорт</t>
  </si>
  <si>
    <t xml:space="preserve">Капітальний ремонт будинку культури в с.Кам’яне Савранського району </t>
  </si>
  <si>
    <t>Термін реалізації проекту (дата початку та завершення)</t>
  </si>
  <si>
    <t xml:space="preserve">Забезпечення якісними освініми послугами </t>
  </si>
  <si>
    <t>3.</t>
  </si>
  <si>
    <t xml:space="preserve">Транспортна інвраструктура </t>
  </si>
  <si>
    <t>Поліпшення експлуатаційного стану автомобільних доріг</t>
  </si>
  <si>
    <t>4.</t>
  </si>
  <si>
    <t>Впровадження сучасних технологій виробництва енергії</t>
  </si>
  <si>
    <t>5.</t>
  </si>
  <si>
    <t>6.</t>
  </si>
  <si>
    <t>7.</t>
  </si>
  <si>
    <t>Створені сільськогосподарські обслуговуючі кооперативи</t>
  </si>
  <si>
    <t>8.</t>
  </si>
  <si>
    <t>Стимулювання збільшення обсягів виробництва промислової продукції</t>
  </si>
  <si>
    <t>9.</t>
  </si>
  <si>
    <t>10.</t>
  </si>
  <si>
    <t>Капітальний ремонт інфекційного відділення ЦРЛ              м. Арциз</t>
  </si>
  <si>
    <t>Створення сучасних лікувальних комплексів</t>
  </si>
  <si>
    <t>11.</t>
  </si>
  <si>
    <t xml:space="preserve">Розбудова у сільській місцевості об'єктів
культури
</t>
  </si>
  <si>
    <t>12.</t>
  </si>
  <si>
    <t>Будівництво спорткомплексу в                м. Арциз</t>
  </si>
  <si>
    <t>Створення сучасних спорткомплексів для заняття спортом</t>
  </si>
  <si>
    <t>13.</t>
  </si>
  <si>
    <t>14.</t>
  </si>
  <si>
    <t>15.</t>
  </si>
  <si>
    <t>Забезпечення умов якісного та безпечного проживання</t>
  </si>
  <si>
    <t>16.</t>
  </si>
  <si>
    <t>Забезпечення якісною питною водою жителів с. Ракулове</t>
  </si>
  <si>
    <t>17.</t>
  </si>
  <si>
    <t>Будівництво тротуарів по вул.  Придорожна              с. Новоселівка</t>
  </si>
  <si>
    <t>18.</t>
  </si>
  <si>
    <t>19.</t>
  </si>
  <si>
    <t xml:space="preserve">Капітальний ремонт дитячого садка                            с. Софіївка </t>
  </si>
  <si>
    <t>20.</t>
  </si>
  <si>
    <t>Капітальний ремонт покрівлі                                          М-Олександрівської ЗОШ</t>
  </si>
  <si>
    <t>21.</t>
  </si>
  <si>
    <t>Капітальний ремонт -заміна вікон Ряснопільського НВК</t>
  </si>
  <si>
    <t xml:space="preserve">Покращення умов дошкільного виховання </t>
  </si>
  <si>
    <t>22.</t>
  </si>
  <si>
    <t>23.</t>
  </si>
  <si>
    <t>24.</t>
  </si>
  <si>
    <t>Покращення культурного рівня життя</t>
  </si>
  <si>
    <t>25.</t>
  </si>
  <si>
    <t>26.</t>
  </si>
  <si>
    <t xml:space="preserve">Підвищення культурного розвитку населення </t>
  </si>
  <si>
    <t>27.</t>
  </si>
  <si>
    <t>28.</t>
  </si>
  <si>
    <t>Соціально економічний розвиток</t>
  </si>
  <si>
    <t>29.</t>
  </si>
  <si>
    <t>Забезпечення питною водою</t>
  </si>
  <si>
    <t>30.</t>
  </si>
  <si>
    <t>31.</t>
  </si>
  <si>
    <t xml:space="preserve">Капітальний ремонт водопроводу та монтаж системи доочистки води НВК по вул. Молодіжній м. Березівка </t>
  </si>
  <si>
    <t>32.</t>
  </si>
  <si>
    <t>Капітальний ремонт водопроводу та монтаж системи доочистки води ЗОШ І-ІІІ супенів №3</t>
  </si>
  <si>
    <t>33.</t>
  </si>
  <si>
    <t>Капітальний ремонт автомобільної дороги місцевого значення у Білгород-Дністровському районі Одеської області                (Т 1610)</t>
  </si>
  <si>
    <t>Дорожньо-транспортна інфраструктура</t>
  </si>
  <si>
    <t xml:space="preserve">
Покращення транспортно-експлуатаційних показників дороги та належне транспортне сполучення
</t>
  </si>
  <si>
    <t>34.</t>
  </si>
  <si>
    <t>Водопостачання</t>
  </si>
  <si>
    <t xml:space="preserve"> Покращення надання послуг з водопостачання споживачам та забезпечення безперебійним постачанням питної води цілодобово</t>
  </si>
  <si>
    <t>35.</t>
  </si>
  <si>
    <t>Водовідведення</t>
  </si>
  <si>
    <t xml:space="preserve">Досягнення надійного високого ступеню очищення стічних вод
</t>
  </si>
  <si>
    <t>36.</t>
  </si>
  <si>
    <t>Благоустрій</t>
  </si>
  <si>
    <t xml:space="preserve"> Запобігання подальшого поглиблення берегової ерозії та забезпечення безперешкодному проходженню паводків, відновлення природного стану русла річки, збільшення пропускної спроможності русла річки</t>
  </si>
  <si>
    <t>37.</t>
  </si>
  <si>
    <t>Створення сприятливого гідро екологічного режиму Будацького лиману</t>
  </si>
  <si>
    <t>38.</t>
  </si>
  <si>
    <t>Збільшення генерації електроенергії за рахунок використання відновлюваних джерел енергії</t>
  </si>
  <si>
    <t>39.</t>
  </si>
  <si>
    <t>Забезпеченість робочих місць, створення конкурентного середовища</t>
  </si>
  <si>
    <t>40.</t>
  </si>
  <si>
    <t>41.</t>
  </si>
  <si>
    <t>42.</t>
  </si>
  <si>
    <t>43.</t>
  </si>
  <si>
    <t>Відновлення пам’ятки архітектури, ремонт фасаду та проведення внутрішнього ремонту</t>
  </si>
  <si>
    <t>44.</t>
  </si>
  <si>
    <t xml:space="preserve">Реконструкція вхідної групи та капітальний ремонт внутрішніх приміщень  приймального відділення Болградської ЦРЛ </t>
  </si>
  <si>
    <t>45.</t>
  </si>
  <si>
    <t>Соціальна</t>
  </si>
  <si>
    <t>46.</t>
  </si>
  <si>
    <t>Реконструкція Меморіалу "Слави"                 м. Болград</t>
  </si>
  <si>
    <t xml:space="preserve">Реконструкція пам'ятки архітектури </t>
  </si>
  <si>
    <t>47.</t>
  </si>
  <si>
    <t>Будівництво футбольного майданчика зі штучного покриття за адресою: пл. 28 Червня, 26,                               м. Болград</t>
  </si>
  <si>
    <t>48.</t>
  </si>
  <si>
    <t>49.</t>
  </si>
  <si>
    <t>50.</t>
  </si>
  <si>
    <t>51.</t>
  </si>
  <si>
    <t>52.</t>
  </si>
  <si>
    <t>Будівництво сонячної електростанії с. Росіянівка</t>
  </si>
  <si>
    <t>53.</t>
  </si>
  <si>
    <t>54.</t>
  </si>
  <si>
    <t>Транспорт</t>
  </si>
  <si>
    <t>55.</t>
  </si>
  <si>
    <t>56.</t>
  </si>
  <si>
    <t xml:space="preserve">Створення оптимальних умов для функціонування Павлинського НВК " ЗОШ І – ІІІ ст./ДС" </t>
  </si>
  <si>
    <t>57.</t>
  </si>
  <si>
    <t>Створення оптимальних умов для функціонування опорного закладу «Іванівська ЗОШ І – ІІІ ступенів ім. Б.Ф.Дерев’янка  Іванівської районної ради  Одеської області»</t>
  </si>
  <si>
    <t>58.</t>
  </si>
  <si>
    <r>
      <t>Охорона здоров</t>
    </r>
    <r>
      <rPr>
        <sz val="7"/>
        <color theme="1"/>
        <rFont val="Calibri"/>
        <family val="2"/>
        <charset val="204"/>
      </rPr>
      <t>'</t>
    </r>
    <r>
      <rPr>
        <sz val="7"/>
        <color theme="1"/>
        <rFont val="Times New Roman"/>
        <family val="1"/>
        <charset val="204"/>
      </rPr>
      <t>я</t>
    </r>
  </si>
  <si>
    <t>59.</t>
  </si>
  <si>
    <t>Капітальний ремонт будинку культури                     с. Северинівка</t>
  </si>
  <si>
    <t>60.</t>
  </si>
  <si>
    <t>Капітальний ремонт будинку культури                    с. Білка</t>
  </si>
  <si>
    <t>61.</t>
  </si>
  <si>
    <t>Капітальний ремонт доріг загального користування Лощинівка-Каланчак, Каланчак-Кам'янка, Каланчак-Новокаланчак</t>
  </si>
  <si>
    <t>62.</t>
  </si>
  <si>
    <t>63.</t>
  </si>
  <si>
    <t>Капітальний ремонт приміщення для розміщення сільської лікарської амбулаторії загальної практики медицини сімейної медицини вул.Ізмаїльська,38,                 с. Стара Некрасівка</t>
  </si>
  <si>
    <t>64.</t>
  </si>
  <si>
    <t>Облаштування сільського спортивного стадіону в с. Стара Некрасівка по вул. Жовтнева 109 та будівництво критого спортивного комплексу</t>
  </si>
  <si>
    <t>65.</t>
  </si>
  <si>
    <t>66.</t>
  </si>
  <si>
    <t>67.</t>
  </si>
  <si>
    <t>68.</t>
  </si>
  <si>
    <t>69.</t>
  </si>
  <si>
    <t>70.</t>
  </si>
  <si>
    <t>71.</t>
  </si>
  <si>
    <t>72.</t>
  </si>
  <si>
    <t>73.</t>
  </si>
  <si>
    <t>74.</t>
  </si>
  <si>
    <t>75.</t>
  </si>
  <si>
    <t>76.</t>
  </si>
  <si>
    <t>77.</t>
  </si>
  <si>
    <t>78.</t>
  </si>
  <si>
    <t>79.</t>
  </si>
  <si>
    <t>Залучення інвестицій у район, створення нових робочих місць</t>
  </si>
  <si>
    <t>80.</t>
  </si>
  <si>
    <t>Реконструкція адміністративної будівлі з облаштуванням ДНЗ за адресою Одеська область, Лиманський район, с.Старі Шомполи                       вул. Центральна 13</t>
  </si>
  <si>
    <t>Створення 45 нових місць у ДНЗ</t>
  </si>
  <si>
    <t>81.</t>
  </si>
  <si>
    <t>Будівництво Дитячого садка «Капітошка» в                    с. Фонтанка</t>
  </si>
  <si>
    <t>Ліквідовано чергу у дитячий садок в            с. Фонтанка. Одноповерховий дитячий садок на 80 місць</t>
  </si>
  <si>
    <t>82.</t>
  </si>
  <si>
    <t>83.</t>
  </si>
  <si>
    <t>Комунальна</t>
  </si>
  <si>
    <t>84.</t>
  </si>
  <si>
    <t>Покращено транспортно-експлуатаційний стан а/д та автомобільне сполучення  між населеними пунктами району та області</t>
  </si>
  <si>
    <t>85.</t>
  </si>
  <si>
    <t xml:space="preserve">Покращено умови перебування 140 вихованців шляхом підвищення енергоефективності  дошкільного навчального закладу з дотриманням санітарних норм та температурного режиму  </t>
  </si>
  <si>
    <t>86.</t>
  </si>
  <si>
    <t>Капітальний ремонт будівель (перекриття даху) Миколаївського дошкільного навчального закладу ясла-садок номер 1 «Сонечко» смт Миколаївка Миколаївського району Одеської області</t>
  </si>
  <si>
    <t>14,8                    (бюджет селищної ради)</t>
  </si>
  <si>
    <t>Покращено умови перебування  140 вихованців шляхом підвищення енергоефективності  дошкільного навчального закладу з дотриманням санітарних норм та температурного режиму</t>
  </si>
  <si>
    <t>87.</t>
  </si>
  <si>
    <t xml:space="preserve">Покращено умови перебування   135 учнів та вихованців шляхом підвищення енергоефективності  навчального закладу з дотриманням санітарних норм та температурного режиму  </t>
  </si>
  <si>
    <t>88.</t>
  </si>
  <si>
    <t>В.2.1.1. Підвищення рівня забезпече-ності медичними   послугами (розвиток та удосконалення мережі закладів охорони здоровя, особливо, у сільській місцевості</t>
  </si>
  <si>
    <t xml:space="preserve">28,5                  (районий бюджет) </t>
  </si>
  <si>
    <t>Знижено соціальну  напругу в зв’язку з відсутністю в районі апарату та забезпечено своєчасне виявлення хвороб, покращено медичне обслуговування сільського населення</t>
  </si>
  <si>
    <t>89.</t>
  </si>
  <si>
    <t xml:space="preserve">8,7                  (районий бюджет) </t>
  </si>
  <si>
    <t>Забезпечено своєчасне виявлення хвороб, покращено медичне обслуговування сільського населення</t>
  </si>
  <si>
    <t>90.</t>
  </si>
  <si>
    <t xml:space="preserve">17,7  (районий бюджет) </t>
  </si>
  <si>
    <t>Придбано та встановлено три сучасні стоматологічні установки для  КНП  « Миколаївська центральна районна лікарня»</t>
  </si>
  <si>
    <t>91.</t>
  </si>
  <si>
    <t xml:space="preserve">170                  (районий бюджет) </t>
  </si>
  <si>
    <t>Відремонтовано  та обладнано новими меблями та комп’ютерною технікою приміщення читального залу районної бібліотеки для дорослих</t>
  </si>
  <si>
    <t>92.</t>
  </si>
  <si>
    <t>1260                      (з місцевих бюджетів розвитку сільських та селищної рад)</t>
  </si>
  <si>
    <t>93.</t>
  </si>
  <si>
    <t>1728,6                       (з місцевих бюджетів розвитку сільських та селищної рад)</t>
  </si>
  <si>
    <t xml:space="preserve">Проведено роботи по капітальному та поточному  ремонтах  водопровідних мереж, сільських водогонів  та систем водопостачання населених пунктів району у всіх територіальних громадах </t>
  </si>
  <si>
    <t>94.</t>
  </si>
  <si>
    <t>1728,6                    (з місцевих бюджетів розвитку сільських та селищної рад)</t>
  </si>
  <si>
    <t>Проведено роботи по капітальному та поточному  ремонтах  водопровідних мереж, сільських водогонів  та систем водопостачання населених пунктів району у всіх територіальних громадах</t>
  </si>
  <si>
    <t>95.</t>
  </si>
  <si>
    <t>1306,7                    (з місцевих бюджетів розвитку сільських та селищної рад)</t>
  </si>
  <si>
    <t xml:space="preserve">Проведені роботи по вуличному освітленню сільських населених пунктів у всіх територіальних громадах </t>
  </si>
  <si>
    <t>96.</t>
  </si>
  <si>
    <t>97.</t>
  </si>
  <si>
    <t>98.</t>
  </si>
  <si>
    <t>99.</t>
  </si>
  <si>
    <t>100.</t>
  </si>
  <si>
    <t>Будівництво об'єктів альтернативної енергетики з використанням сонячної енергії</t>
  </si>
  <si>
    <t>101.</t>
  </si>
  <si>
    <t>102.</t>
  </si>
  <si>
    <t>103.</t>
  </si>
  <si>
    <t>Капітальний ремонт КНС №1 по вул. Європейській в смт Окни Окнянського району</t>
  </si>
  <si>
    <t>104.</t>
  </si>
  <si>
    <t>105.</t>
  </si>
  <si>
    <t xml:space="preserve">Поточний середній ремонт дороги О161525 Контрольно - пропускний пункт Федосіївка - Подільськ - Ананьїв на ділянці з км 41+772 </t>
  </si>
  <si>
    <t>106.</t>
  </si>
  <si>
    <t>107.</t>
  </si>
  <si>
    <t>108.</t>
  </si>
  <si>
    <t>109.</t>
  </si>
  <si>
    <t>110.</t>
  </si>
  <si>
    <t>111.</t>
  </si>
  <si>
    <t>112.</t>
  </si>
  <si>
    <t>113.</t>
  </si>
  <si>
    <t>114.</t>
  </si>
  <si>
    <t>115.</t>
  </si>
  <si>
    <t xml:space="preserve">Комфортний та безпечний рух пассажирів </t>
  </si>
  <si>
    <t>116.</t>
  </si>
  <si>
    <t>Ліквідація черги  до закладу  дошкільної освіти  55 дітей в тому числі 19 дітей віком від 3-6 років</t>
  </si>
  <si>
    <t>117.</t>
  </si>
  <si>
    <t>Ліквідація черги  до закладу  дошкільної освіти  20 дітей в тому числі 8 дітей віком від 3-6 років</t>
  </si>
  <si>
    <t>118.</t>
  </si>
  <si>
    <t xml:space="preserve"> Будівництво дренажних каналів та захист населення від підтоплення </t>
  </si>
  <si>
    <t>119.</t>
  </si>
  <si>
    <t>Капітальний ремонт автомобільної дороги загального користування державного значення Р-33 Вінниця-Турбів-Гайсин-Балта-Велика Михалівка-/М-16/, км 378+505 – км 386+432</t>
  </si>
  <si>
    <t xml:space="preserve">Покращення транспортно-експлуатаційного стану автомобільних доріг </t>
  </si>
  <si>
    <t>120.</t>
  </si>
  <si>
    <t>Середній поточний ремонт автомобільної дороги Т-16-18 Р-33/-Роздільна – Єреміївка - /М-05/, км 0+000 - км 7+796</t>
  </si>
  <si>
    <t>121.</t>
  </si>
  <si>
    <t>122.</t>
  </si>
  <si>
    <t xml:space="preserve">Будівництво дошкільного навчального заклада на 280 місць (віком від 2-х років) у м. Роздільна Одеської області </t>
  </si>
  <si>
    <t xml:space="preserve">Стовідсоткове охоплення дошкільною освітою дітей віком від 2-х років в м.Роздільна </t>
  </si>
  <si>
    <t>123.</t>
  </si>
  <si>
    <t xml:space="preserve">Реконструкція системи водозабезпечення з будівництвом насосної станції ІІІ-го підйому в м. Роздільна </t>
  </si>
  <si>
    <t>Забезпечення жителів м.Роздільна безперебійним водопостачанням</t>
  </si>
  <si>
    <t>124.</t>
  </si>
  <si>
    <t>Будівництво малого групового будинку по вулиці Шевченка, 15,               смт Сарата, Саратського району, Одеської області</t>
  </si>
  <si>
    <t>Забезпечення потреб дітей-сиріт</t>
  </si>
  <si>
    <t>125.</t>
  </si>
  <si>
    <t>Будівництво ЗОШ на 420 учнів в                   с. Міняйлівка Саратського району</t>
  </si>
  <si>
    <t>Створення умов для навчання учнів</t>
  </si>
  <si>
    <t>126.</t>
  </si>
  <si>
    <t>Будівництво амбулаторії Саратського центру загальної практики сімейної медицини по вулиці Троїцька, 154/а, с. Зоря, Саратський район, Одеської області</t>
  </si>
  <si>
    <r>
      <t>Охорона здоров</t>
    </r>
    <r>
      <rPr>
        <sz val="7"/>
        <rFont val="Calibri"/>
        <family val="2"/>
        <charset val="204"/>
      </rPr>
      <t>'</t>
    </r>
    <r>
      <rPr>
        <sz val="7"/>
        <rFont val="Times New Roman"/>
        <family val="1"/>
        <charset val="204"/>
      </rPr>
      <t>я</t>
    </r>
  </si>
  <si>
    <t>Забезпечення якісними медичними послугами</t>
  </si>
  <si>
    <t>127.</t>
  </si>
  <si>
    <t>Будівництво міні-футбольного поля зі штучним покриттям на території Плахтіївської загальноосвітньої школи І-ІІІ ступенів за адресою с. Плахтіївка, вул. Центральна, 167, Саратського району, Одеської області</t>
  </si>
  <si>
    <t>Поліпшення умов для заняття спортом</t>
  </si>
  <si>
    <t>128.</t>
  </si>
  <si>
    <t>129.</t>
  </si>
  <si>
    <t>Капітальний ремонт приміщень  районного будинку культури: фасад, праве крило будівлі, фойє, глядацького залу за адресою смт Саврань Одеська область</t>
  </si>
  <si>
    <t>Поліпшення умов культурного обслуговування населення</t>
  </si>
  <si>
    <t>130.</t>
  </si>
  <si>
    <t>Покращення якості надання та отримання освіти</t>
  </si>
  <si>
    <t>131.</t>
  </si>
  <si>
    <t>132.</t>
  </si>
  <si>
    <t>133.</t>
  </si>
  <si>
    <t>Капітальний ремонт сучасного дитячого читацького простору на базі районної бібліотеки (заміна вікон, дверей, підлоги, шпаклювання стін, заміна ситеми опалення та освітлення)  за адресою: вул. Соборна, 20, смт Саврань, Савранського району Одеської області</t>
  </si>
  <si>
    <t>Створення належних умов для розвитку населення</t>
  </si>
  <si>
    <t>134.</t>
  </si>
  <si>
    <t>Забезпеченість належними умовами для навчання учнів</t>
  </si>
  <si>
    <t>135.</t>
  </si>
  <si>
    <t>Забезпечення надання якісних медичних послуг населенню</t>
  </si>
  <si>
    <t>136.</t>
  </si>
  <si>
    <t>Покращення умов для фізичної підготовки учнів</t>
  </si>
  <si>
    <t>137.</t>
  </si>
  <si>
    <t>138.</t>
  </si>
  <si>
    <t>139.</t>
  </si>
  <si>
    <t>140.</t>
  </si>
  <si>
    <t>141.</t>
  </si>
  <si>
    <t xml:space="preserve">Капітальний ремонт будівлі навчально-виховного комплексу літ. "А" з влаштуванням санвузлів за адресою:                 с. Нове Тарутине, вулиця Космонавтів, 2, Тарутинського району </t>
  </si>
  <si>
    <t>142.</t>
  </si>
  <si>
    <t>143.</t>
  </si>
  <si>
    <t>144.</t>
  </si>
  <si>
    <t>Капітальний ремонт будівлі ФАПу              с. Малоярославець Другий Тарутинського району</t>
  </si>
  <si>
    <t>145.</t>
  </si>
  <si>
    <t>Капітальний ремонт ФАПу в                       с. Вознесеновка Друга (обласна цільова Програма "Здоров’я  на 2014-2018 роки)</t>
  </si>
  <si>
    <t>146.</t>
  </si>
  <si>
    <t>Придбання будівлі для розміщення ФАПу в                 с. Петрівськ Тарутинського району Одеської області</t>
  </si>
  <si>
    <t>147.</t>
  </si>
  <si>
    <t xml:space="preserve">Капітальний ремонт приміщень  Будинку культури за адресою: вул. Леніна №105,                смт Серпневе Тарутинського району </t>
  </si>
  <si>
    <t>Створеня умов для надання якісних культурних послуг</t>
  </si>
  <si>
    <t>148.</t>
  </si>
  <si>
    <t>149.</t>
  </si>
  <si>
    <t>150.</t>
  </si>
  <si>
    <t>151.</t>
  </si>
  <si>
    <t>152.</t>
  </si>
  <si>
    <t xml:space="preserve">Капітальний ремонт водогону по вул. Степова та вул. Центральна у               с. Єлизаветівка Тарутинського району </t>
  </si>
  <si>
    <t>153.</t>
  </si>
  <si>
    <t>154.</t>
  </si>
  <si>
    <t>Розвиток інфраструктури у сільській місцевостві</t>
  </si>
  <si>
    <t>155.</t>
  </si>
  <si>
    <t>156.</t>
  </si>
  <si>
    <t>Забезпеченнятранспортним сполученням місто Татрабунари та район в цілому з госпітальним округом №8, який за планом буде розташовоно у місті Арциз</t>
  </si>
  <si>
    <t>157.</t>
  </si>
  <si>
    <t>Можнивість мешканцям віддалених сіл швидко дістатися до районного центру, а також збільшиться кількість відпочиваючих на рекреаційних зонах Татарбунарського району</t>
  </si>
  <si>
    <t>158.</t>
  </si>
  <si>
    <t>159.</t>
  </si>
  <si>
    <t xml:space="preserve">Будівництво футбольного поля з штучним покриттям на території КЗ "Дмитрівська ЗОШ І-ІІІ ступенів" с. Дедьжилєри </t>
  </si>
  <si>
    <t>160.</t>
  </si>
  <si>
    <t>Міні-футбольне поле зі штучним покриттям в парку ім. В.З.Тура, по вул. Л. Українки,                 м. Татарбунари</t>
  </si>
  <si>
    <t>161.</t>
  </si>
  <si>
    <t xml:space="preserve">Будівництво  водопровідної  станції  за адресою вул.Степова, буд. 6 в м.Татарбунари </t>
  </si>
  <si>
    <t>162.</t>
  </si>
  <si>
    <t xml:space="preserve">Експлуатаційне утримання автомобільної дороги загального користування державного значення Р-71 Одеса-Іванівка-Піщане-Хащувате-Колодисте- Рижовка- /м-05/ км. 84+978 - км   104+472 км. по Петровірівській сільській  раді </t>
  </si>
  <si>
    <t>163.</t>
  </si>
  <si>
    <t>Капітальний  ремонт  опорного загальноосвітнього закладу Петровірівський НВК- ЗОШ І-ІІІст.  ДНЗ,                 вул. Центральна, 18/24</t>
  </si>
  <si>
    <t>164.</t>
  </si>
  <si>
    <t>Капітальний  ремонт  сільського будинку культури с.Преображенка,               вул. Дорожня ,2</t>
  </si>
  <si>
    <t>Залишок за ведення технічного нагляду</t>
  </si>
  <si>
    <t>Капітальний ремонт будинку культури, 
с.Молога,вул.Кишинівська, 221 д</t>
  </si>
  <si>
    <t>Забезпечення населення сучасним закладом для проведення  та організації культурно-масових заходів, дозвілля учнів та молоді громади</t>
  </si>
  <si>
    <t>Ремонт покрівлі</t>
  </si>
  <si>
    <t>Заміна вікон, благоустрій території</t>
  </si>
  <si>
    <t>Ремонт фосаду та приміщень</t>
  </si>
  <si>
    <t>Благоустрій території</t>
  </si>
  <si>
    <t xml:space="preserve"> Покращення умов пересування для жителів села</t>
  </si>
  <si>
    <t>Проблемні питання відстуні</t>
  </si>
  <si>
    <t>840,5        652,1</t>
  </si>
  <si>
    <t>381,8    392,9</t>
  </si>
  <si>
    <t>Покращення якості надання та отримання освітніх послуг</t>
  </si>
  <si>
    <t xml:space="preserve">  (100,00 </t>
  </si>
  <si>
    <t xml:space="preserve">
97,3 
</t>
  </si>
  <si>
    <t xml:space="preserve">151,23
</t>
  </si>
  <si>
    <t xml:space="preserve">360
</t>
  </si>
  <si>
    <t xml:space="preserve">198,4
</t>
  </si>
  <si>
    <t>Проведено тендарну процедуру  та підписан договір у жовтні 2016 року,переможець Державний регіональний проектно-вишукувальний інститут "Укрпівдендніпроводгосп"</t>
  </si>
  <si>
    <t>Проведено тендарну процедуру  переможець Державний регіональний проектно-вишукувальний інститут "Укрпівдендніпроводгосп"</t>
  </si>
  <si>
    <t>Підвищення якості життя</t>
  </si>
  <si>
    <t>Інформація відсутня</t>
  </si>
  <si>
    <t>Розроблена</t>
  </si>
  <si>
    <t>Розробка проектної документації</t>
  </si>
  <si>
    <t>Не виготовлена</t>
  </si>
  <si>
    <t>Екоголоія</t>
  </si>
  <si>
    <t xml:space="preserve">Проходить коригування кошторису </t>
  </si>
  <si>
    <t>Проектна документація в наявності</t>
  </si>
  <si>
    <t>Забезпечення безперебійного сполучення з с.Новокрасне</t>
  </si>
  <si>
    <t>Стовідсоткове охоплення дошкільноюосвітою дітей до п'ятирічного віку м.Роздільна</t>
  </si>
  <si>
    <t xml:space="preserve">Підвищення рівня охоплення дітей дошкільною освітою </t>
  </si>
  <si>
    <t>Покращення умов навчання та якості знань учнів з англійської мови</t>
  </si>
  <si>
    <t>Покращення умов надання та отримання культурно-розважальних послуг</t>
  </si>
  <si>
    <t>Покращення надання послуг позашкільної освіти</t>
  </si>
  <si>
    <t>Покращення умов для заняття фізичною культурою</t>
  </si>
  <si>
    <t>Покращення умов проживання сільського населення</t>
  </si>
  <si>
    <t xml:space="preserve">Покращення умов навчання шляхом підвищення температури у класі </t>
  </si>
  <si>
    <t>Капітальний ремонт проїзної частини вулиці Південна від №9 до №37 с. Нестоїта Куяльницької сільської ради Подільського району Одеської області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</si>
</sst>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 _₴_-;\-* #,##0.00\ _₴_-;_-* &quot;-&quot;??\ _₴_-;_-@_-"/>
    <numFmt numFmtId="164" formatCode="#,##0.0"/>
    <numFmt numFmtId="165" formatCode="0.0"/>
    <numFmt numFmtId="166" formatCode="_-* #,##0.00_р_._-;\-* #,##0.00_р_._-;_-* &quot;-&quot;??_р_._-;_-@_-"/>
    <numFmt numFmtId="167" formatCode="_-* #,##0.0_р_._-;\-* #,##0.0_р_._-;_-* &quot;-&quot;??_р_._-;_-@_-"/>
    <numFmt numFmtId="168" formatCode="0.000"/>
    <numFmt numFmtId="169" formatCode="#,##0.000"/>
    <numFmt numFmtId="170" formatCode="#,##0.000_₴"/>
    <numFmt numFmtId="171" formatCode="#,##0.00_₴"/>
    <numFmt numFmtId="172" formatCode="#,##0.0_₴"/>
  </numFmts>
  <fonts count="48" x14ac:knownFonts="1">
    <font>
      <sz val="11"/>
      <color theme="1"/>
      <name val="Calibri"/>
      <family val="2"/>
      <scheme val="minor"/>
    </font>
    <font>
      <sz val="8"/>
      <color theme="1"/>
      <name val="Times New Roman"/>
      <family val="1"/>
      <charset val="204"/>
    </font>
    <font>
      <sz val="11"/>
      <color theme="1"/>
      <name val="Times New Roman"/>
      <family val="1"/>
      <charset val="204"/>
    </font>
    <font>
      <b/>
      <u/>
      <sz val="11"/>
      <color theme="1"/>
      <name val="Times New Roman"/>
      <family val="1"/>
      <charset val="204"/>
    </font>
    <font>
      <i/>
      <sz val="11"/>
      <color theme="1"/>
      <name val="Times New Roman"/>
      <family val="1"/>
      <charset val="204"/>
    </font>
    <font>
      <b/>
      <i/>
      <u/>
      <sz val="11"/>
      <color theme="1"/>
      <name val="Times New Roman"/>
      <family val="1"/>
      <charset val="204"/>
    </font>
    <font>
      <sz val="12"/>
      <color theme="1"/>
      <name val="Times New Roman"/>
      <family val="1"/>
      <charset val="204"/>
    </font>
    <font>
      <sz val="7"/>
      <color theme="1"/>
      <name val="Times New Roman"/>
      <family val="1"/>
      <charset val="204"/>
    </font>
    <font>
      <sz val="7.5"/>
      <color theme="1"/>
      <name val="Times New Roman"/>
      <family val="1"/>
      <charset val="204"/>
    </font>
    <font>
      <sz val="16"/>
      <color theme="1"/>
      <name val="Times New Roman"/>
      <family val="1"/>
      <charset val="204"/>
    </font>
    <font>
      <sz val="7"/>
      <name val="Times New Roman"/>
      <family val="1"/>
      <charset val="204"/>
    </font>
    <font>
      <sz val="7"/>
      <color indexed="8"/>
      <name val="Times New Roman"/>
      <family val="1"/>
      <charset val="204"/>
    </font>
    <font>
      <sz val="8"/>
      <color theme="1"/>
      <name val="Calibri"/>
      <family val="2"/>
      <scheme val="minor"/>
    </font>
    <font>
      <sz val="10"/>
      <name val="Arial"/>
      <family val="2"/>
      <charset val="204"/>
    </font>
    <font>
      <sz val="11"/>
      <color theme="1"/>
      <name val="Calibri"/>
      <family val="2"/>
      <scheme val="minor"/>
    </font>
    <font>
      <sz val="11"/>
      <color indexed="8"/>
      <name val="Calibri"/>
      <family val="2"/>
    </font>
    <font>
      <sz val="9"/>
      <color theme="1"/>
      <name val="Cambria"/>
      <family val="1"/>
      <charset val="204"/>
      <scheme val="major"/>
    </font>
    <font>
      <sz val="8"/>
      <color theme="1"/>
      <name val="Cambria"/>
      <family val="1"/>
      <charset val="204"/>
      <scheme val="major"/>
    </font>
    <font>
      <sz val="10"/>
      <color indexed="8"/>
      <name val="Arial"/>
      <family val="2"/>
      <charset val="204"/>
    </font>
    <font>
      <sz val="6.5"/>
      <color indexed="8"/>
      <name val="Times New Roman"/>
      <family val="1"/>
      <charset val="204"/>
    </font>
    <font>
      <sz val="6.5"/>
      <color rgb="FF000000"/>
      <name val="Times New Roman"/>
      <family val="1"/>
      <charset val="204"/>
    </font>
    <font>
      <sz val="6.5"/>
      <color theme="1"/>
      <name val="Times New Roman"/>
      <family val="1"/>
      <charset val="204"/>
    </font>
    <font>
      <sz val="6.5"/>
      <name val="Times New Roman"/>
      <family val="1"/>
      <charset val="204"/>
    </font>
    <font>
      <sz val="6.5"/>
      <color theme="1"/>
      <name val="Calibri"/>
      <family val="2"/>
      <scheme val="minor"/>
    </font>
    <font>
      <sz val="6.5"/>
      <name val="Arial"/>
      <family val="2"/>
      <charset val="204"/>
    </font>
    <font>
      <vertAlign val="superscript"/>
      <sz val="6.5"/>
      <color rgb="FF000000"/>
      <name val="Times New Roman"/>
      <family val="1"/>
      <charset val="204"/>
    </font>
    <font>
      <sz val="13"/>
      <color theme="1"/>
      <name val="Times New Roman"/>
      <family val="1"/>
      <charset val="204"/>
    </font>
    <font>
      <sz val="7"/>
      <color rgb="FF00000A"/>
      <name val="Times New Roman"/>
      <family val="1"/>
      <charset val="204"/>
    </font>
    <font>
      <sz val="7"/>
      <color theme="1"/>
      <name val="Calibri"/>
      <family val="2"/>
      <scheme val="minor"/>
    </font>
    <font>
      <sz val="14"/>
      <color theme="1"/>
      <name val="Times New Roman"/>
      <family val="1"/>
      <charset val="204"/>
    </font>
    <font>
      <sz val="7"/>
      <color rgb="FF000000"/>
      <name val="Times New Roman"/>
      <family val="1"/>
      <charset val="204"/>
    </font>
    <font>
      <b/>
      <sz val="7"/>
      <color theme="1"/>
      <name val="Times New Roman"/>
      <family val="1"/>
      <charset val="204"/>
    </font>
    <font>
      <i/>
      <sz val="7"/>
      <color theme="1"/>
      <name val="Times New Roman"/>
      <family val="1"/>
      <charset val="204"/>
    </font>
    <font>
      <u/>
      <sz val="7"/>
      <color theme="1"/>
      <name val="Times New Roman"/>
      <family val="1"/>
      <charset val="204"/>
    </font>
    <font>
      <sz val="6"/>
      <color theme="1"/>
      <name val="Times New Roman"/>
      <family val="1"/>
      <charset val="204"/>
    </font>
    <font>
      <sz val="7"/>
      <color rgb="FF333333"/>
      <name val="Times New Roman"/>
      <family val="1"/>
      <charset val="204"/>
    </font>
    <font>
      <b/>
      <sz val="10"/>
      <name val="Arial Cyr"/>
      <charset val="204"/>
    </font>
    <font>
      <b/>
      <sz val="11"/>
      <color theme="1"/>
      <name val="Times New Roman"/>
      <family val="1"/>
      <charset val="204"/>
    </font>
    <font>
      <b/>
      <sz val="11"/>
      <color indexed="8"/>
      <name val="Times New Roman"/>
      <family val="1"/>
      <charset val="204"/>
    </font>
    <font>
      <b/>
      <sz val="11"/>
      <name val="Times New Roman"/>
      <family val="1"/>
      <charset val="204"/>
    </font>
    <font>
      <b/>
      <sz val="11"/>
      <color theme="1"/>
      <name val="Calibri"/>
      <family val="2"/>
      <scheme val="minor"/>
    </font>
    <font>
      <b/>
      <sz val="12"/>
      <color theme="1"/>
      <name val="Times New Roman"/>
      <family val="1"/>
      <charset val="204"/>
    </font>
    <font>
      <b/>
      <sz val="7"/>
      <color rgb="FF000000"/>
      <name val="Times New Roman"/>
      <family val="1"/>
      <charset val="204"/>
    </font>
    <font>
      <i/>
      <sz val="12"/>
      <color theme="1"/>
      <name val="Times New Roman"/>
      <family val="1"/>
      <charset val="204"/>
    </font>
    <font>
      <b/>
      <i/>
      <u/>
      <sz val="12"/>
      <color theme="1"/>
      <name val="Times New Roman"/>
      <family val="1"/>
      <charset val="204"/>
    </font>
    <font>
      <sz val="12"/>
      <color theme="1"/>
      <name val="Calibri"/>
      <family val="2"/>
      <scheme val="minor"/>
    </font>
    <font>
      <sz val="7"/>
      <color theme="1"/>
      <name val="Calibri"/>
      <family val="2"/>
      <charset val="204"/>
    </font>
    <font>
      <sz val="7"/>
      <name val="Calibri"/>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8"/>
      </left>
      <right style="thin">
        <color indexed="8"/>
      </right>
      <top style="thin">
        <color indexed="8"/>
      </top>
      <bottom style="thin">
        <color indexed="8"/>
      </bottom>
      <diagonal/>
    </border>
  </borders>
  <cellStyleXfs count="7">
    <xf numFmtId="0" fontId="0" fillId="0" borderId="0"/>
    <xf numFmtId="0" fontId="36" fillId="0" borderId="0" applyNumberFormat="0" applyFill="0" applyBorder="0" applyAlignment="0" applyProtection="0"/>
    <xf numFmtId="0" fontId="13" fillId="0" borderId="0"/>
    <xf numFmtId="43" fontId="14" fillId="0" borderId="0" applyFont="0" applyFill="0" applyBorder="0" applyAlignment="0" applyProtection="0"/>
    <xf numFmtId="0" fontId="13" fillId="0" borderId="0"/>
    <xf numFmtId="0" fontId="15" fillId="0" borderId="0"/>
    <xf numFmtId="0" fontId="18" fillId="0" borderId="0">
      <alignment vertical="top"/>
    </xf>
  </cellStyleXfs>
  <cellXfs count="438">
    <xf numFmtId="0" fontId="0" fillId="0" borderId="0" xfId="0"/>
    <xf numFmtId="0" fontId="7" fillId="3" borderId="1" xfId="0" applyFont="1" applyFill="1" applyBorder="1" applyAlignment="1">
      <alignment horizontal="left" vertical="top" wrapText="1"/>
    </xf>
    <xf numFmtId="0" fontId="0" fillId="0" borderId="0" xfId="0" applyAlignment="1">
      <alignment wrapText="1"/>
    </xf>
    <xf numFmtId="0" fontId="2" fillId="0" borderId="0" xfId="0" applyFont="1" applyBorder="1" applyAlignment="1">
      <alignment wrapText="1"/>
    </xf>
    <xf numFmtId="0" fontId="1" fillId="0" borderId="0" xfId="0" applyFont="1" applyBorder="1" applyAlignment="1">
      <alignment wrapText="1"/>
    </xf>
    <xf numFmtId="0" fontId="10" fillId="0" borderId="1" xfId="0" applyFont="1" applyBorder="1" applyAlignment="1">
      <alignment horizontal="center" vertical="top" wrapText="1"/>
    </xf>
    <xf numFmtId="0" fontId="7" fillId="3" borderId="1" xfId="0" applyFont="1" applyFill="1" applyBorder="1" applyAlignment="1">
      <alignment horizontal="center" vertical="top" wrapText="1"/>
    </xf>
    <xf numFmtId="0" fontId="1" fillId="3" borderId="1" xfId="0" applyFont="1" applyFill="1" applyBorder="1" applyAlignment="1">
      <alignment horizontal="center" vertical="top" wrapText="1"/>
    </xf>
    <xf numFmtId="0" fontId="11" fillId="0" borderId="3" xfId="0" applyFont="1" applyBorder="1" applyAlignment="1">
      <alignment horizontal="center" vertical="top" wrapText="1"/>
    </xf>
    <xf numFmtId="0" fontId="0" fillId="0" borderId="0" xfId="0" applyAlignment="1">
      <alignment vertical="center"/>
    </xf>
    <xf numFmtId="0" fontId="19" fillId="0" borderId="1" xfId="0" applyFont="1" applyBorder="1" applyAlignment="1">
      <alignment vertical="top" wrapText="1"/>
    </xf>
    <xf numFmtId="0" fontId="19" fillId="0" borderId="1" xfId="0" applyFont="1" applyFill="1" applyBorder="1" applyAlignment="1">
      <alignment horizontal="center" vertical="top" wrapText="1"/>
    </xf>
    <xf numFmtId="0" fontId="19" fillId="0" borderId="1" xfId="0" applyFont="1" applyBorder="1" applyAlignment="1">
      <alignment horizontal="center" vertical="top" wrapText="1"/>
    </xf>
    <xf numFmtId="165" fontId="19" fillId="0" borderId="1" xfId="0" applyNumberFormat="1" applyFont="1" applyBorder="1" applyAlignment="1">
      <alignment horizontal="center" vertical="top" wrapText="1"/>
    </xf>
    <xf numFmtId="0" fontId="21" fillId="0" borderId="1" xfId="0" applyFont="1" applyBorder="1" applyAlignment="1">
      <alignment horizontal="center" vertical="top" wrapText="1"/>
    </xf>
    <xf numFmtId="165" fontId="21" fillId="0" borderId="1" xfId="0" applyNumberFormat="1" applyFont="1" applyBorder="1" applyAlignment="1">
      <alignment horizontal="center" vertical="top" wrapText="1"/>
    </xf>
    <xf numFmtId="0" fontId="21" fillId="3" borderId="1" xfId="0" applyFont="1" applyFill="1" applyBorder="1" applyAlignment="1">
      <alignment horizontal="center" vertical="top" wrapText="1"/>
    </xf>
    <xf numFmtId="0" fontId="22" fillId="3" borderId="1" xfId="4" applyFont="1" applyFill="1" applyBorder="1" applyAlignment="1">
      <alignment horizontal="left" vertical="top" wrapText="1"/>
    </xf>
    <xf numFmtId="49" fontId="22" fillId="3" borderId="1" xfId="4" applyNumberFormat="1" applyFont="1" applyFill="1" applyBorder="1" applyAlignment="1">
      <alignment horizontal="center" vertical="top" wrapText="1"/>
    </xf>
    <xf numFmtId="0" fontId="22" fillId="3" borderId="1" xfId="0" applyFont="1" applyFill="1" applyBorder="1" applyAlignment="1">
      <alignment horizontal="left" vertical="top" wrapText="1"/>
    </xf>
    <xf numFmtId="0" fontId="22" fillId="0" borderId="1" xfId="0" applyFont="1" applyBorder="1" applyAlignment="1">
      <alignment horizontal="center" vertical="top" wrapText="1"/>
    </xf>
    <xf numFmtId="164" fontId="21" fillId="0" borderId="1" xfId="0" applyNumberFormat="1" applyFont="1" applyBorder="1" applyAlignment="1">
      <alignment horizontal="center" vertical="top" wrapText="1"/>
    </xf>
    <xf numFmtId="0" fontId="22" fillId="3" borderId="1" xfId="0" applyFont="1" applyFill="1" applyBorder="1" applyAlignment="1">
      <alignment horizontal="center" vertical="top" wrapText="1"/>
    </xf>
    <xf numFmtId="165" fontId="21" fillId="3" borderId="1" xfId="0" applyNumberFormat="1" applyFont="1" applyFill="1" applyBorder="1" applyAlignment="1">
      <alignment horizontal="center" vertical="top" wrapText="1"/>
    </xf>
    <xf numFmtId="0" fontId="23" fillId="3" borderId="1" xfId="0" applyFont="1" applyFill="1" applyBorder="1" applyAlignment="1">
      <alignment horizontal="center" vertical="top"/>
    </xf>
    <xf numFmtId="0" fontId="21" fillId="3" borderId="1" xfId="0" applyFont="1" applyFill="1" applyBorder="1" applyAlignment="1">
      <alignment horizontal="center" vertical="top"/>
    </xf>
    <xf numFmtId="0" fontId="21" fillId="3" borderId="1" xfId="0" applyFont="1" applyFill="1" applyBorder="1" applyAlignment="1">
      <alignment vertical="top" wrapText="1"/>
    </xf>
    <xf numFmtId="165" fontId="19" fillId="0" borderId="1" xfId="0" applyNumberFormat="1" applyFont="1" applyBorder="1" applyAlignment="1">
      <alignment horizontal="left" vertical="top" wrapText="1"/>
    </xf>
    <xf numFmtId="49" fontId="21" fillId="3" borderId="1" xfId="4" applyNumberFormat="1" applyFont="1" applyFill="1" applyBorder="1" applyAlignment="1">
      <alignment horizontal="center" vertical="top" wrapText="1"/>
    </xf>
    <xf numFmtId="0" fontId="22" fillId="0" borderId="1" xfId="0" applyFont="1" applyFill="1" applyBorder="1" applyAlignment="1">
      <alignment horizontal="center" vertical="top" wrapText="1"/>
    </xf>
    <xf numFmtId="0" fontId="20" fillId="0" borderId="1" xfId="0" applyFont="1" applyBorder="1" applyAlignment="1">
      <alignment horizontal="left" vertical="top" wrapText="1"/>
    </xf>
    <xf numFmtId="0" fontId="20" fillId="0" borderId="1" xfId="0" applyFont="1" applyBorder="1" applyAlignment="1">
      <alignment horizontal="center" vertical="top" wrapText="1"/>
    </xf>
    <xf numFmtId="0" fontId="20" fillId="0" borderId="1" xfId="0" applyFont="1" applyBorder="1" applyAlignment="1">
      <alignment horizontal="center" vertical="top"/>
    </xf>
    <xf numFmtId="0" fontId="19" fillId="0" borderId="1" xfId="0" applyNumberFormat="1" applyFont="1" applyBorder="1" applyAlignment="1">
      <alignment horizontal="center" vertical="top" wrapText="1"/>
    </xf>
    <xf numFmtId="165" fontId="22" fillId="3" borderId="1" xfId="4" applyNumberFormat="1" applyFont="1" applyFill="1" applyBorder="1" applyAlignment="1">
      <alignment horizontal="center" vertical="top" wrapText="1"/>
    </xf>
    <xf numFmtId="0" fontId="19" fillId="3" borderId="1" xfId="0" applyFont="1" applyFill="1" applyBorder="1" applyAlignment="1">
      <alignment horizontal="left" vertical="top" wrapText="1"/>
    </xf>
    <xf numFmtId="0" fontId="19" fillId="3" borderId="1" xfId="0" applyFont="1" applyFill="1" applyBorder="1" applyAlignment="1">
      <alignment horizontal="center" vertical="top" wrapText="1"/>
    </xf>
    <xf numFmtId="0" fontId="19" fillId="0" borderId="1" xfId="2" applyFont="1" applyBorder="1" applyAlignment="1">
      <alignment horizontal="left" vertical="top" wrapText="1"/>
    </xf>
    <xf numFmtId="49" fontId="19" fillId="0" borderId="1" xfId="0" applyNumberFormat="1" applyFont="1" applyBorder="1" applyAlignment="1">
      <alignment horizontal="center" vertical="top" wrapText="1"/>
    </xf>
    <xf numFmtId="165" fontId="22" fillId="0" borderId="1" xfId="0" applyNumberFormat="1" applyFont="1" applyBorder="1" applyAlignment="1">
      <alignment horizontal="center" vertical="top" wrapText="1"/>
    </xf>
    <xf numFmtId="165" fontId="22" fillId="0" borderId="1" xfId="0" applyNumberFormat="1" applyFont="1" applyFill="1" applyBorder="1" applyAlignment="1">
      <alignment horizontal="center" vertical="top" wrapText="1"/>
    </xf>
    <xf numFmtId="165" fontId="22" fillId="0" borderId="1" xfId="0" applyNumberFormat="1" applyFont="1" applyBorder="1" applyAlignment="1">
      <alignment horizontal="left" vertical="top" wrapText="1"/>
    </xf>
    <xf numFmtId="2" fontId="22" fillId="0" borderId="1" xfId="0" applyNumberFormat="1" applyFont="1" applyBorder="1" applyAlignment="1">
      <alignment horizontal="center" vertical="top" wrapText="1"/>
    </xf>
    <xf numFmtId="165" fontId="22" fillId="2" borderId="1" xfId="0" applyNumberFormat="1" applyFont="1" applyFill="1" applyBorder="1" applyAlignment="1">
      <alignment horizontal="center" vertical="top" wrapText="1"/>
    </xf>
    <xf numFmtId="0" fontId="22" fillId="2" borderId="1" xfId="0" applyFont="1" applyFill="1" applyBorder="1" applyAlignment="1">
      <alignment horizontal="left" vertical="top" wrapText="1"/>
    </xf>
    <xf numFmtId="0" fontId="22" fillId="2" borderId="1" xfId="0" applyFont="1" applyFill="1" applyBorder="1" applyAlignment="1">
      <alignment horizontal="center"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horizontal="center" vertical="top" wrapText="1"/>
    </xf>
    <xf numFmtId="164" fontId="7" fillId="3" borderId="1" xfId="0" applyNumberFormat="1" applyFont="1" applyFill="1" applyBorder="1" applyAlignment="1">
      <alignment horizontal="center" vertical="top" wrapText="1"/>
    </xf>
    <xf numFmtId="169" fontId="7" fillId="3" borderId="1" xfId="0" applyNumberFormat="1" applyFont="1" applyFill="1" applyBorder="1" applyAlignment="1">
      <alignment vertical="top" wrapText="1"/>
    </xf>
    <xf numFmtId="0" fontId="7" fillId="3" borderId="1" xfId="0" applyFont="1" applyFill="1" applyBorder="1" applyAlignment="1">
      <alignment vertical="top" wrapText="1"/>
    </xf>
    <xf numFmtId="4" fontId="7" fillId="0" borderId="1" xfId="0" applyNumberFormat="1" applyFont="1" applyBorder="1" applyAlignment="1">
      <alignment horizontal="center" vertical="top" wrapText="1"/>
    </xf>
    <xf numFmtId="0" fontId="7" fillId="0" borderId="1" xfId="0" applyFont="1" applyFill="1" applyBorder="1" applyAlignment="1">
      <alignment horizontal="center" vertical="top" wrapText="1"/>
    </xf>
    <xf numFmtId="0" fontId="7" fillId="0" borderId="1" xfId="0" applyFont="1" applyBorder="1" applyAlignment="1">
      <alignment horizontal="center" vertical="top"/>
    </xf>
    <xf numFmtId="0" fontId="7" fillId="0" borderId="3" xfId="0" applyFont="1" applyBorder="1" applyAlignment="1">
      <alignment horizontal="center" vertical="top"/>
    </xf>
    <xf numFmtId="0" fontId="11" fillId="0" borderId="1" xfId="0" applyFont="1" applyFill="1" applyBorder="1" applyAlignment="1">
      <alignment horizontal="left" vertical="top" wrapText="1"/>
    </xf>
    <xf numFmtId="0" fontId="30" fillId="0" borderId="1" xfId="0" applyFont="1" applyBorder="1" applyAlignment="1">
      <alignment horizontal="center" vertical="top" wrapText="1"/>
    </xf>
    <xf numFmtId="0" fontId="32" fillId="0" borderId="1" xfId="0" applyFont="1" applyBorder="1" applyAlignment="1">
      <alignment horizontal="center" vertical="top" wrapText="1"/>
    </xf>
    <xf numFmtId="164" fontId="7" fillId="0" borderId="1" xfId="0" applyNumberFormat="1" applyFont="1" applyBorder="1" applyAlignment="1">
      <alignment horizontal="center" vertical="top" wrapText="1"/>
    </xf>
    <xf numFmtId="0" fontId="34" fillId="0" borderId="1" xfId="0" applyFont="1" applyBorder="1" applyAlignment="1">
      <alignment horizontal="center" vertical="top" wrapText="1"/>
    </xf>
    <xf numFmtId="0" fontId="7" fillId="0" borderId="3" xfId="0" applyFont="1" applyBorder="1" applyAlignment="1">
      <alignment vertical="top" wrapText="1"/>
    </xf>
    <xf numFmtId="164" fontId="7" fillId="0" borderId="3" xfId="0" applyNumberFormat="1" applyFont="1" applyBorder="1" applyAlignment="1">
      <alignment horizontal="center" vertical="top" wrapText="1"/>
    </xf>
    <xf numFmtId="0" fontId="11" fillId="0" borderId="1" xfId="0" applyFont="1" applyBorder="1" applyAlignment="1">
      <alignment horizontal="center" vertical="top" wrapText="1"/>
    </xf>
    <xf numFmtId="0" fontId="11" fillId="0" borderId="1" xfId="0" applyFont="1" applyBorder="1" applyAlignment="1">
      <alignment horizontal="left" vertical="top"/>
    </xf>
    <xf numFmtId="0" fontId="11" fillId="3"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11" fillId="0" borderId="1" xfId="0" applyFont="1" applyBorder="1" applyAlignment="1">
      <alignment horizontal="center" vertical="top"/>
    </xf>
    <xf numFmtId="165" fontId="11" fillId="0" borderId="1" xfId="0" applyNumberFormat="1" applyFont="1" applyBorder="1" applyAlignment="1">
      <alignment horizontal="center" vertical="top"/>
    </xf>
    <xf numFmtId="165" fontId="11" fillId="0" borderId="1" xfId="0" applyNumberFormat="1" applyFont="1" applyBorder="1" applyAlignment="1">
      <alignment horizontal="left" vertical="top" wrapText="1"/>
    </xf>
    <xf numFmtId="3" fontId="7" fillId="0" borderId="1" xfId="0" applyNumberFormat="1" applyFont="1" applyBorder="1" applyAlignment="1">
      <alignment horizontal="center" vertical="top" wrapText="1"/>
    </xf>
    <xf numFmtId="165" fontId="7" fillId="0" borderId="3" xfId="0" applyNumberFormat="1" applyFont="1" applyBorder="1" applyAlignment="1">
      <alignment horizontal="center" vertical="top" wrapText="1"/>
    </xf>
    <xf numFmtId="165" fontId="7" fillId="0" borderId="1" xfId="0" applyNumberFormat="1" applyFont="1" applyBorder="1" applyAlignment="1">
      <alignment horizontal="center" vertical="top" wrapText="1"/>
    </xf>
    <xf numFmtId="165" fontId="11" fillId="0" borderId="1" xfId="0" applyNumberFormat="1" applyFont="1" applyBorder="1" applyAlignment="1">
      <alignment horizontal="center" vertical="top" wrapText="1"/>
    </xf>
    <xf numFmtId="2" fontId="10" fillId="0" borderId="1" xfId="0" applyNumberFormat="1" applyFont="1" applyBorder="1" applyAlignment="1">
      <alignment horizontal="center" vertical="top" wrapText="1"/>
    </xf>
    <xf numFmtId="0" fontId="10" fillId="0" borderId="1" xfId="2" applyFont="1" applyBorder="1" applyAlignment="1">
      <alignment horizontal="left" vertical="top" wrapText="1"/>
    </xf>
    <xf numFmtId="2" fontId="10" fillId="0" borderId="1" xfId="4" applyNumberFormat="1" applyFont="1" applyBorder="1" applyAlignment="1">
      <alignment horizontal="center" vertical="top" wrapText="1"/>
    </xf>
    <xf numFmtId="0" fontId="34" fillId="0" borderId="1" xfId="0" applyFont="1" applyBorder="1" applyAlignment="1">
      <alignment horizontal="left" vertical="top" wrapText="1"/>
    </xf>
    <xf numFmtId="3" fontId="7" fillId="0" borderId="1" xfId="0" applyNumberFormat="1" applyFont="1" applyBorder="1" applyAlignment="1">
      <alignment horizontal="left" vertical="top" wrapText="1"/>
    </xf>
    <xf numFmtId="0" fontId="10" fillId="3" borderId="1" xfId="0" applyFont="1" applyFill="1" applyBorder="1" applyAlignment="1">
      <alignment horizontal="left" vertical="top" wrapText="1"/>
    </xf>
    <xf numFmtId="0" fontId="10" fillId="3" borderId="1" xfId="0" applyFont="1" applyFill="1" applyBorder="1" applyAlignment="1">
      <alignment horizontal="center" vertical="top" wrapText="1"/>
    </xf>
    <xf numFmtId="0" fontId="10" fillId="0" borderId="1" xfId="0" applyFont="1" applyBorder="1" applyAlignment="1">
      <alignment horizontal="center" vertical="top"/>
    </xf>
    <xf numFmtId="0" fontId="10" fillId="0" borderId="1" xfId="0" applyFont="1" applyFill="1" applyBorder="1" applyAlignment="1">
      <alignment horizontal="center" vertical="top"/>
    </xf>
    <xf numFmtId="168" fontId="10" fillId="0" borderId="1" xfId="0" applyNumberFormat="1" applyFont="1" applyBorder="1" applyAlignment="1">
      <alignment horizontal="center" vertical="top" wrapText="1"/>
    </xf>
    <xf numFmtId="165" fontId="11" fillId="3" borderId="1" xfId="0" applyNumberFormat="1" applyFont="1" applyFill="1" applyBorder="1" applyAlignment="1">
      <alignment horizontal="center" vertical="top" wrapText="1"/>
    </xf>
    <xf numFmtId="0" fontId="11" fillId="3" borderId="1" xfId="0" applyNumberFormat="1" applyFont="1" applyFill="1" applyBorder="1" applyAlignment="1">
      <alignment horizontal="center" vertical="top" wrapText="1"/>
    </xf>
    <xf numFmtId="2" fontId="11" fillId="3" borderId="1" xfId="0" applyNumberFormat="1" applyFont="1" applyFill="1" applyBorder="1" applyAlignment="1">
      <alignment horizontal="center" vertical="top" wrapText="1"/>
    </xf>
    <xf numFmtId="165" fontId="11" fillId="3" borderId="1" xfId="0" applyNumberFormat="1" applyFont="1" applyFill="1" applyBorder="1" applyAlignment="1">
      <alignment horizontal="left" vertical="top" wrapText="1"/>
    </xf>
    <xf numFmtId="0" fontId="11" fillId="0" borderId="1" xfId="0" applyNumberFormat="1" applyFont="1" applyBorder="1" applyAlignment="1">
      <alignment horizontal="center" vertical="top" wrapText="1"/>
    </xf>
    <xf numFmtId="2" fontId="11" fillId="0" borderId="1" xfId="0" applyNumberFormat="1" applyFont="1" applyBorder="1" applyAlignment="1">
      <alignment horizontal="center" vertical="top" wrapText="1"/>
    </xf>
    <xf numFmtId="165" fontId="11" fillId="0" borderId="1" xfId="0" applyNumberFormat="1" applyFont="1" applyFill="1" applyBorder="1" applyAlignment="1">
      <alignment horizontal="center" vertical="top" wrapText="1"/>
    </xf>
    <xf numFmtId="2" fontId="11" fillId="0" borderId="1" xfId="0" applyNumberFormat="1" applyFont="1" applyFill="1" applyBorder="1" applyAlignment="1">
      <alignment horizontal="center" vertical="top" wrapText="1"/>
    </xf>
    <xf numFmtId="0" fontId="10" fillId="2" borderId="1" xfId="0" applyFont="1" applyFill="1" applyBorder="1" applyAlignment="1">
      <alignment horizontal="left" vertical="top" wrapText="1"/>
    </xf>
    <xf numFmtId="2" fontId="10" fillId="0" borderId="1" xfId="0" applyNumberFormat="1" applyFont="1" applyBorder="1" applyAlignment="1">
      <alignment horizontal="center" vertical="top"/>
    </xf>
    <xf numFmtId="165" fontId="11" fillId="0" borderId="3" xfId="0" applyNumberFormat="1" applyFont="1" applyBorder="1" applyAlignment="1">
      <alignment horizontal="center" vertical="top" wrapText="1"/>
    </xf>
    <xf numFmtId="0" fontId="7" fillId="0" borderId="0" xfId="0" applyFont="1" applyAlignment="1">
      <alignment horizontal="left" vertical="top" wrapText="1"/>
    </xf>
    <xf numFmtId="0" fontId="10" fillId="0" borderId="1" xfId="0" applyFont="1" applyFill="1" applyBorder="1" applyAlignment="1">
      <alignment horizontal="center" vertical="top" wrapText="1"/>
    </xf>
    <xf numFmtId="165" fontId="7" fillId="0" borderId="1" xfId="0" applyNumberFormat="1" applyFont="1" applyFill="1" applyBorder="1" applyAlignment="1">
      <alignment horizontal="center" vertical="top" wrapText="1"/>
    </xf>
    <xf numFmtId="165" fontId="11" fillId="0" borderId="0" xfId="0" applyNumberFormat="1" applyFont="1" applyAlignment="1">
      <alignment horizontal="center" vertical="top" wrapText="1"/>
    </xf>
    <xf numFmtId="0" fontId="10" fillId="0" borderId="1" xfId="0" applyNumberFormat="1" applyFont="1" applyBorder="1" applyAlignment="1">
      <alignment horizontal="left" vertical="top" wrapText="1"/>
    </xf>
    <xf numFmtId="0" fontId="7" fillId="0" borderId="15" xfId="0" applyFont="1" applyBorder="1" applyAlignment="1">
      <alignment horizontal="left" vertical="top" wrapText="1"/>
    </xf>
    <xf numFmtId="0" fontId="11" fillId="0" borderId="1" xfId="0" applyFont="1" applyFill="1" applyBorder="1" applyAlignment="1">
      <alignment horizontal="center" vertical="top" wrapText="1"/>
    </xf>
    <xf numFmtId="4" fontId="10" fillId="0" borderId="1" xfId="0" applyNumberFormat="1" applyFont="1" applyBorder="1" applyAlignment="1">
      <alignment horizontal="center" vertical="top"/>
    </xf>
    <xf numFmtId="167" fontId="11" fillId="0" borderId="1" xfId="3" applyNumberFormat="1" applyFont="1" applyBorder="1" applyAlignment="1">
      <alignment horizontal="center" vertical="top" wrapText="1"/>
    </xf>
    <xf numFmtId="0" fontId="10" fillId="3" borderId="1" xfId="0" applyFont="1" applyFill="1" applyBorder="1" applyAlignment="1">
      <alignment horizontal="center" vertical="top"/>
    </xf>
    <xf numFmtId="165" fontId="10" fillId="3" borderId="1" xfId="0" applyNumberFormat="1" applyFont="1" applyFill="1" applyBorder="1" applyAlignment="1">
      <alignment horizontal="center" vertical="top" wrapText="1"/>
    </xf>
    <xf numFmtId="165" fontId="7" fillId="3" borderId="1" xfId="0" applyNumberFormat="1" applyFont="1" applyFill="1" applyBorder="1" applyAlignment="1">
      <alignment horizontal="center" vertical="top" wrapText="1"/>
    </xf>
    <xf numFmtId="2" fontId="11" fillId="0" borderId="1" xfId="0" applyNumberFormat="1" applyFont="1" applyBorder="1" applyAlignment="1">
      <alignment horizontal="left" vertical="top" wrapText="1"/>
    </xf>
    <xf numFmtId="0" fontId="30" fillId="3" borderId="1" xfId="0" applyFont="1" applyFill="1" applyBorder="1" applyAlignment="1">
      <alignment horizontal="left" vertical="top" wrapText="1"/>
    </xf>
    <xf numFmtId="49" fontId="10" fillId="3" borderId="1" xfId="4" applyNumberFormat="1" applyFont="1" applyFill="1" applyBorder="1" applyAlignment="1">
      <alignment horizontal="left" vertical="top" wrapText="1"/>
    </xf>
    <xf numFmtId="49" fontId="10" fillId="3" borderId="1" xfId="4" applyNumberFormat="1" applyFont="1" applyFill="1" applyBorder="1" applyAlignment="1">
      <alignment horizontal="center" vertical="top" wrapText="1"/>
    </xf>
    <xf numFmtId="0" fontId="10" fillId="3" borderId="1" xfId="4" applyFont="1" applyFill="1" applyBorder="1" applyAlignment="1">
      <alignment horizontal="center" vertical="top" wrapText="1"/>
    </xf>
    <xf numFmtId="1" fontId="10" fillId="3" borderId="1" xfId="4" applyNumberFormat="1" applyFont="1" applyFill="1" applyBorder="1" applyAlignment="1">
      <alignment horizontal="center" vertical="top" wrapText="1"/>
    </xf>
    <xf numFmtId="0" fontId="10" fillId="0" borderId="1" xfId="5" applyFont="1" applyBorder="1" applyAlignment="1">
      <alignment horizontal="left" vertical="top" wrapText="1"/>
    </xf>
    <xf numFmtId="0" fontId="30" fillId="0" borderId="1" xfId="0" applyFont="1" applyBorder="1" applyAlignment="1">
      <alignment horizontal="left" vertical="top"/>
    </xf>
    <xf numFmtId="0" fontId="7" fillId="0" borderId="1" xfId="0" applyFont="1" applyBorder="1" applyAlignment="1">
      <alignment horizontal="left" vertical="top"/>
    </xf>
    <xf numFmtId="0" fontId="7" fillId="3" borderId="1" xfId="0" applyFont="1" applyFill="1" applyBorder="1" applyAlignment="1">
      <alignment horizontal="center" vertical="top"/>
    </xf>
    <xf numFmtId="0" fontId="35" fillId="0" borderId="1" xfId="0" applyFont="1" applyBorder="1" applyAlignment="1">
      <alignment horizontal="left" vertical="top" wrapText="1"/>
    </xf>
    <xf numFmtId="49" fontId="7" fillId="3" borderId="1" xfId="0" applyNumberFormat="1" applyFont="1" applyFill="1" applyBorder="1" applyAlignment="1">
      <alignment horizontal="left" vertical="top" wrapText="1"/>
    </xf>
    <xf numFmtId="1" fontId="7" fillId="3" borderId="1" xfId="0" applyNumberFormat="1" applyFont="1" applyFill="1" applyBorder="1" applyAlignment="1">
      <alignment horizontal="center" vertical="top" wrapText="1"/>
    </xf>
    <xf numFmtId="168" fontId="10" fillId="0" borderId="1" xfId="0" applyNumberFormat="1" applyFont="1" applyFill="1" applyBorder="1" applyAlignment="1">
      <alignment horizontal="left" vertical="top" wrapText="1"/>
    </xf>
    <xf numFmtId="168" fontId="10" fillId="3" borderId="1" xfId="0" applyNumberFormat="1" applyFont="1" applyFill="1" applyBorder="1" applyAlignment="1">
      <alignment horizontal="left" vertical="top" wrapText="1"/>
    </xf>
    <xf numFmtId="165" fontId="7" fillId="0" borderId="1" xfId="0" applyNumberFormat="1" applyFont="1" applyBorder="1" applyAlignment="1">
      <alignment horizontal="center" vertical="top"/>
    </xf>
    <xf numFmtId="165" fontId="7" fillId="3" borderId="1" xfId="0" applyNumberFormat="1" applyFont="1" applyFill="1" applyBorder="1" applyAlignment="1">
      <alignment horizontal="center" vertical="top"/>
    </xf>
    <xf numFmtId="0" fontId="11" fillId="0" borderId="1" xfId="0" applyFont="1" applyFill="1" applyBorder="1" applyAlignment="1">
      <alignment horizontal="center" vertical="top"/>
    </xf>
    <xf numFmtId="2" fontId="11" fillId="0" borderId="1" xfId="0" applyNumberFormat="1" applyFont="1" applyBorder="1" applyAlignment="1">
      <alignment horizontal="center" vertical="top"/>
    </xf>
    <xf numFmtId="169" fontId="11" fillId="0" borderId="1" xfId="0" applyNumberFormat="1" applyFont="1" applyBorder="1" applyAlignment="1">
      <alignment horizontal="center" vertical="top"/>
    </xf>
    <xf numFmtId="0" fontId="0" fillId="0" borderId="0" xfId="0"/>
    <xf numFmtId="0" fontId="0" fillId="0" borderId="1" xfId="0" applyBorder="1"/>
    <xf numFmtId="4" fontId="10" fillId="0" borderId="1" xfId="0" applyNumberFormat="1" applyFont="1" applyFill="1" applyBorder="1" applyAlignment="1">
      <alignment horizontal="center" vertical="top"/>
    </xf>
    <xf numFmtId="4" fontId="11" fillId="0" borderId="1" xfId="6" applyNumberFormat="1" applyFont="1" applyFill="1" applyBorder="1" applyAlignment="1">
      <alignment horizontal="center" vertical="top"/>
    </xf>
    <xf numFmtId="4" fontId="10" fillId="0" borderId="1" xfId="0" applyNumberFormat="1" applyFont="1" applyFill="1" applyBorder="1" applyAlignment="1">
      <alignment horizontal="center" vertical="top" wrapText="1"/>
    </xf>
    <xf numFmtId="165" fontId="10" fillId="0" borderId="1" xfId="0" applyNumberFormat="1" applyFont="1" applyFill="1" applyBorder="1" applyAlignment="1">
      <alignment horizontal="center" vertical="top"/>
    </xf>
    <xf numFmtId="0" fontId="10" fillId="3" borderId="1" xfId="1" applyFont="1" applyFill="1" applyBorder="1" applyAlignment="1">
      <alignment horizontal="left" vertical="top" wrapText="1"/>
    </xf>
    <xf numFmtId="164" fontId="11" fillId="0" borderId="1" xfId="6" applyNumberFormat="1" applyFont="1" applyFill="1" applyBorder="1" applyAlignment="1">
      <alignment horizontal="left" vertical="top" wrapText="1"/>
    </xf>
    <xf numFmtId="172" fontId="7" fillId="0" borderId="1" xfId="0" applyNumberFormat="1" applyFont="1" applyBorder="1" applyAlignment="1">
      <alignment horizontal="center" vertical="top"/>
    </xf>
    <xf numFmtId="170" fontId="7" fillId="0" borderId="1" xfId="0" applyNumberFormat="1" applyFont="1" applyBorder="1" applyAlignment="1">
      <alignment horizontal="center" vertical="top"/>
    </xf>
    <xf numFmtId="168" fontId="7" fillId="0" borderId="1" xfId="0" applyNumberFormat="1" applyFont="1" applyBorder="1" applyAlignment="1">
      <alignment horizontal="center" vertical="top"/>
    </xf>
    <xf numFmtId="171" fontId="7" fillId="0" borderId="1" xfId="0" applyNumberFormat="1" applyFont="1" applyBorder="1" applyAlignment="1">
      <alignment horizontal="center" vertical="top"/>
    </xf>
    <xf numFmtId="49" fontId="7" fillId="3" borderId="1" xfId="0" applyNumberFormat="1" applyFont="1" applyFill="1" applyBorder="1" applyAlignment="1">
      <alignment horizontal="center" vertical="top" wrapText="1"/>
    </xf>
    <xf numFmtId="0" fontId="11" fillId="0" borderId="1" xfId="0" applyFont="1" applyFill="1" applyBorder="1" applyAlignment="1">
      <alignment vertical="top" wrapText="1"/>
    </xf>
    <xf numFmtId="0" fontId="16" fillId="3" borderId="4" xfId="0" applyFont="1" applyFill="1" applyBorder="1" applyAlignment="1">
      <alignment wrapText="1"/>
    </xf>
    <xf numFmtId="0" fontId="0" fillId="0" borderId="0" xfId="0" applyBorder="1"/>
    <xf numFmtId="0" fontId="0" fillId="3" borderId="0" xfId="0" applyFill="1" applyBorder="1"/>
    <xf numFmtId="0" fontId="7" fillId="0" borderId="1" xfId="0" applyFont="1" applyBorder="1" applyAlignment="1">
      <alignment horizontal="center" vertical="top" wrapText="1"/>
    </xf>
    <xf numFmtId="0" fontId="7" fillId="0" borderId="1" xfId="0" applyFont="1" applyBorder="1" applyAlignment="1">
      <alignment horizontal="left" vertical="top" wrapText="1"/>
    </xf>
    <xf numFmtId="0" fontId="22" fillId="0" borderId="1" xfId="0" applyFont="1" applyBorder="1" applyAlignment="1">
      <alignment horizontal="left" vertical="top" wrapText="1"/>
    </xf>
    <xf numFmtId="0" fontId="21" fillId="0" borderId="1" xfId="0" applyFont="1" applyBorder="1" applyAlignment="1">
      <alignment horizontal="left" vertical="top" wrapText="1"/>
    </xf>
    <xf numFmtId="0" fontId="19" fillId="0" borderId="1" xfId="0" applyFont="1" applyBorder="1" applyAlignment="1">
      <alignment horizontal="left" vertical="top" wrapText="1"/>
    </xf>
    <xf numFmtId="0" fontId="11" fillId="0" borderId="1" xfId="0" applyFont="1" applyBorder="1" applyAlignment="1">
      <alignment horizontal="left" vertical="top" wrapText="1"/>
    </xf>
    <xf numFmtId="0" fontId="21" fillId="3" borderId="3" xfId="0" applyFont="1" applyFill="1" applyBorder="1" applyAlignment="1">
      <alignment horizontal="left" vertical="top" wrapText="1"/>
    </xf>
    <xf numFmtId="0" fontId="21" fillId="3" borderId="1" xfId="0" applyFont="1" applyFill="1" applyBorder="1" applyAlignment="1">
      <alignment horizontal="left" vertical="top" wrapText="1"/>
    </xf>
    <xf numFmtId="0" fontId="30" fillId="0" borderId="1" xfId="0" applyFont="1" applyBorder="1" applyAlignment="1">
      <alignment horizontal="left" vertical="top" wrapText="1"/>
    </xf>
    <xf numFmtId="0" fontId="7" fillId="3" borderId="1" xfId="0" applyFont="1" applyFill="1" applyBorder="1" applyAlignment="1">
      <alignment horizontal="left" vertical="top" wrapText="1"/>
    </xf>
    <xf numFmtId="0" fontId="22"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 xfId="0" applyFont="1" applyBorder="1" applyAlignment="1">
      <alignment vertical="top" wrapText="1"/>
    </xf>
    <xf numFmtId="0" fontId="10" fillId="0" borderId="1" xfId="0" applyFont="1" applyBorder="1" applyAlignment="1">
      <alignment horizontal="left" vertical="top" wrapText="1"/>
    </xf>
    <xf numFmtId="0" fontId="21" fillId="3" borderId="1" xfId="0" applyFont="1" applyFill="1" applyBorder="1" applyAlignment="1">
      <alignment horizontal="left" vertical="top" wrapText="1"/>
    </xf>
    <xf numFmtId="0" fontId="21" fillId="3" borderId="3"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1" xfId="0" applyFont="1" applyFill="1" applyBorder="1" applyAlignment="1">
      <alignment horizontal="left" vertical="top" wrapText="1"/>
    </xf>
    <xf numFmtId="0" fontId="7" fillId="3" borderId="3" xfId="0" applyFont="1" applyFill="1" applyBorder="1" applyAlignment="1">
      <alignment horizontal="center" vertical="top" wrapText="1"/>
    </xf>
    <xf numFmtId="1" fontId="22" fillId="3" borderId="1" xfId="4" applyNumberFormat="1" applyFont="1" applyFill="1" applyBorder="1" applyAlignment="1">
      <alignment horizontal="left" vertical="top" wrapText="1"/>
    </xf>
    <xf numFmtId="0" fontId="27" fillId="3" borderId="7" xfId="0" applyFont="1" applyFill="1" applyBorder="1" applyAlignment="1">
      <alignment vertical="top" wrapText="1"/>
    </xf>
    <xf numFmtId="0" fontId="27" fillId="3" borderId="3" xfId="0" applyFont="1" applyFill="1" applyBorder="1" applyAlignment="1">
      <alignment vertical="top" wrapText="1"/>
    </xf>
    <xf numFmtId="0" fontId="27" fillId="3" borderId="1" xfId="0" applyFont="1" applyFill="1" applyBorder="1" applyAlignment="1">
      <alignment vertical="top" wrapText="1"/>
    </xf>
    <xf numFmtId="165" fontId="21" fillId="0" borderId="1" xfId="0" applyNumberFormat="1" applyFont="1" applyBorder="1" applyAlignment="1">
      <alignment horizontal="center" vertical="top"/>
    </xf>
    <xf numFmtId="0" fontId="10" fillId="0" borderId="1" xfId="0" applyFont="1" applyBorder="1" applyAlignment="1">
      <alignment vertical="top" wrapText="1"/>
    </xf>
    <xf numFmtId="164" fontId="19" fillId="3" borderId="1" xfId="6" applyNumberFormat="1" applyFont="1" applyFill="1" applyBorder="1" applyAlignment="1">
      <alignment horizontal="left" vertical="top" wrapText="1"/>
    </xf>
    <xf numFmtId="165" fontId="22" fillId="0" borderId="1" xfId="0" applyNumberFormat="1" applyFont="1" applyBorder="1" applyAlignment="1">
      <alignment horizontal="center" vertical="top"/>
    </xf>
    <xf numFmtId="169" fontId="7" fillId="3" borderId="3" xfId="0" applyNumberFormat="1" applyFont="1" applyFill="1" applyBorder="1" applyAlignment="1">
      <alignment vertical="top" wrapText="1"/>
    </xf>
    <xf numFmtId="0" fontId="19" fillId="0" borderId="3" xfId="0" applyFont="1" applyFill="1" applyBorder="1" applyAlignment="1">
      <alignment horizontal="center" vertical="top" wrapText="1"/>
    </xf>
    <xf numFmtId="164" fontId="7" fillId="3" borderId="3" xfId="0" applyNumberFormat="1" applyFont="1" applyFill="1" applyBorder="1" applyAlignment="1">
      <alignment horizontal="center" vertical="top" wrapText="1"/>
    </xf>
    <xf numFmtId="0" fontId="7" fillId="3" borderId="3" xfId="0" applyFont="1" applyFill="1" applyBorder="1" applyAlignment="1">
      <alignment vertical="top" wrapText="1"/>
    </xf>
    <xf numFmtId="0" fontId="22" fillId="0" borderId="1" xfId="0" applyFont="1" applyBorder="1" applyAlignment="1">
      <alignment vertical="top" wrapText="1"/>
    </xf>
    <xf numFmtId="0" fontId="22" fillId="0" borderId="1" xfId="0" applyFont="1" applyFill="1" applyBorder="1" applyAlignment="1">
      <alignment vertical="top" wrapText="1"/>
    </xf>
    <xf numFmtId="0" fontId="30" fillId="0" borderId="1" xfId="0" applyFont="1" applyBorder="1" applyAlignment="1">
      <alignment vertical="top" wrapText="1"/>
    </xf>
    <xf numFmtId="0" fontId="0" fillId="0" borderId="0" xfId="0"/>
    <xf numFmtId="0" fontId="11" fillId="0" borderId="1" xfId="0" applyFont="1" applyBorder="1" applyAlignment="1">
      <alignment vertical="top" wrapText="1"/>
    </xf>
    <xf numFmtId="0" fontId="7" fillId="0" borderId="0" xfId="0" applyFont="1"/>
    <xf numFmtId="0" fontId="31" fillId="0" borderId="1" xfId="0" applyFont="1" applyBorder="1"/>
    <xf numFmtId="0" fontId="40" fillId="0" borderId="0" xfId="0" applyFont="1"/>
    <xf numFmtId="1" fontId="7" fillId="0" borderId="1" xfId="0" applyNumberFormat="1" applyFont="1" applyBorder="1" applyAlignment="1">
      <alignment horizontal="center" vertical="top" wrapText="1"/>
    </xf>
    <xf numFmtId="2" fontId="10" fillId="3" borderId="1" xfId="4" applyNumberFormat="1" applyFont="1" applyFill="1" applyBorder="1" applyAlignment="1">
      <alignment horizontal="left" vertical="top" wrapText="1"/>
    </xf>
    <xf numFmtId="2" fontId="10" fillId="3" borderId="1" xfId="4" applyNumberFormat="1" applyFont="1" applyFill="1" applyBorder="1" applyAlignment="1">
      <alignment horizontal="center" vertical="top" wrapText="1"/>
    </xf>
    <xf numFmtId="0" fontId="10" fillId="3" borderId="1" xfId="4" applyFont="1" applyFill="1" applyBorder="1" applyAlignment="1">
      <alignment horizontal="left" vertical="top" wrapText="1"/>
    </xf>
    <xf numFmtId="164" fontId="7" fillId="0" borderId="1" xfId="0" applyNumberFormat="1" applyFont="1" applyBorder="1" applyAlignment="1">
      <alignment horizontal="left" vertical="top" wrapText="1"/>
    </xf>
    <xf numFmtId="4" fontId="7" fillId="0" borderId="1" xfId="0" applyNumberFormat="1" applyFont="1" applyBorder="1" applyAlignment="1">
      <alignment horizontal="left" vertical="top" wrapText="1"/>
    </xf>
    <xf numFmtId="0" fontId="11" fillId="0" borderId="3" xfId="0" applyFont="1" applyBorder="1" applyAlignment="1">
      <alignment vertical="top" wrapText="1"/>
    </xf>
    <xf numFmtId="0" fontId="33" fillId="0" borderId="1" xfId="0" applyFont="1" applyBorder="1" applyAlignment="1">
      <alignment vertical="top" wrapText="1"/>
    </xf>
    <xf numFmtId="4" fontId="10" fillId="3" borderId="1" xfId="0" applyNumberFormat="1" applyFont="1" applyFill="1" applyBorder="1" applyAlignment="1">
      <alignment horizontal="center" vertical="top" wrapText="1"/>
    </xf>
    <xf numFmtId="0" fontId="10" fillId="0" borderId="1" xfId="0" applyFont="1" applyFill="1" applyBorder="1" applyAlignment="1">
      <alignment vertical="top" wrapText="1"/>
    </xf>
    <xf numFmtId="0" fontId="10" fillId="0" borderId="1" xfId="1" applyFont="1" applyFill="1" applyBorder="1" applyAlignment="1">
      <alignment horizontal="left" vertical="top" wrapText="1"/>
    </xf>
    <xf numFmtId="0" fontId="7" fillId="0" borderId="1" xfId="0" applyFont="1" applyBorder="1" applyAlignment="1">
      <alignment horizontal="left"/>
    </xf>
    <xf numFmtId="0" fontId="0" fillId="0" borderId="0" xfId="0" applyAlignment="1"/>
    <xf numFmtId="168" fontId="10" fillId="0" borderId="1" xfId="0" applyNumberFormat="1" applyFont="1" applyFill="1" applyBorder="1" applyAlignment="1">
      <alignment horizontal="center" vertical="top" wrapText="1"/>
    </xf>
    <xf numFmtId="0" fontId="10" fillId="3" borderId="1" xfId="0" applyFont="1" applyFill="1" applyBorder="1" applyAlignment="1">
      <alignment horizontal="left" vertical="top" wrapText="1"/>
    </xf>
    <xf numFmtId="167" fontId="11" fillId="0" borderId="1" xfId="3" applyNumberFormat="1" applyFont="1" applyBorder="1" applyAlignment="1">
      <alignment horizontal="left" vertical="top" wrapText="1"/>
    </xf>
    <xf numFmtId="167" fontId="11" fillId="0" borderId="1" xfId="3" applyNumberFormat="1" applyFont="1" applyBorder="1" applyAlignment="1">
      <alignment horizontal="left" vertical="top"/>
    </xf>
    <xf numFmtId="165" fontId="11" fillId="0" borderId="1" xfId="0" applyNumberFormat="1" applyFont="1" applyBorder="1" applyAlignment="1">
      <alignment horizontal="left" vertical="top"/>
    </xf>
    <xf numFmtId="43" fontId="11" fillId="0" borderId="1" xfId="3" applyFont="1" applyBorder="1" applyAlignment="1">
      <alignment horizontal="left" vertical="top" wrapText="1"/>
    </xf>
    <xf numFmtId="0" fontId="45" fillId="0" borderId="0" xfId="0" applyFont="1"/>
    <xf numFmtId="0" fontId="37" fillId="0" borderId="1" xfId="0" applyFont="1" applyBorder="1" applyAlignment="1">
      <alignment horizontal="center" vertical="top"/>
    </xf>
    <xf numFmtId="0" fontId="40" fillId="0" borderId="0" xfId="0" applyFont="1" applyAlignment="1">
      <alignment horizontal="center"/>
    </xf>
    <xf numFmtId="0" fontId="30" fillId="0" borderId="1" xfId="0" applyFont="1" applyBorder="1" applyAlignment="1">
      <alignment horizontal="center" vertical="top"/>
    </xf>
    <xf numFmtId="0" fontId="7" fillId="3" borderId="1" xfId="0" applyFont="1" applyFill="1" applyBorder="1" applyAlignment="1">
      <alignment horizontal="left" vertical="top" wrapText="1"/>
    </xf>
    <xf numFmtId="0" fontId="0" fillId="3" borderId="0" xfId="0" applyFill="1"/>
    <xf numFmtId="165" fontId="19" fillId="3" borderId="1" xfId="0" applyNumberFormat="1" applyFont="1" applyFill="1" applyBorder="1" applyAlignment="1">
      <alignment horizontal="center" vertical="top" wrapText="1"/>
    </xf>
    <xf numFmtId="165" fontId="19" fillId="3" borderId="1" xfId="0" applyNumberFormat="1" applyFont="1" applyFill="1" applyBorder="1" applyAlignment="1">
      <alignment horizontal="center" vertical="top"/>
    </xf>
    <xf numFmtId="0" fontId="19" fillId="3" borderId="1" xfId="0" applyFont="1" applyFill="1" applyBorder="1" applyAlignment="1">
      <alignment vertical="top" wrapText="1"/>
    </xf>
    <xf numFmtId="0" fontId="11" fillId="3" borderId="1" xfId="0" applyFont="1" applyFill="1" applyBorder="1" applyAlignment="1">
      <alignment horizontal="center" vertical="top" wrapText="1"/>
    </xf>
    <xf numFmtId="0" fontId="19" fillId="3" borderId="1" xfId="0" applyFont="1" applyFill="1" applyBorder="1" applyAlignment="1">
      <alignment horizontal="center" vertical="top"/>
    </xf>
    <xf numFmtId="0" fontId="1" fillId="3" borderId="0" xfId="0" applyFont="1" applyFill="1"/>
    <xf numFmtId="0" fontId="20" fillId="3" borderId="1" xfId="0" applyFont="1" applyFill="1" applyBorder="1" applyAlignment="1">
      <alignment horizontal="center" vertical="top" wrapText="1"/>
    </xf>
    <xf numFmtId="0" fontId="20" fillId="3" borderId="1" xfId="0" applyFont="1" applyFill="1" applyBorder="1" applyAlignment="1">
      <alignment horizontal="left" vertical="top" wrapText="1"/>
    </xf>
    <xf numFmtId="0" fontId="10" fillId="3" borderId="1" xfId="0" applyFont="1" applyFill="1" applyBorder="1" applyAlignment="1">
      <alignment vertical="top" wrapText="1"/>
    </xf>
    <xf numFmtId="0" fontId="30" fillId="3" borderId="1" xfId="0" applyFont="1" applyFill="1" applyBorder="1" applyAlignment="1">
      <alignment vertical="top" wrapText="1"/>
    </xf>
    <xf numFmtId="0" fontId="10" fillId="3" borderId="16" xfId="0" applyFont="1" applyFill="1" applyBorder="1" applyAlignment="1">
      <alignment horizontal="left" vertical="top" wrapText="1"/>
    </xf>
    <xf numFmtId="164" fontId="21" fillId="3" borderId="1" xfId="0" applyNumberFormat="1" applyFont="1" applyFill="1" applyBorder="1" applyAlignment="1">
      <alignment horizontal="center" vertical="top" wrapText="1"/>
    </xf>
    <xf numFmtId="3" fontId="21" fillId="3" borderId="1" xfId="0" applyNumberFormat="1" applyFont="1" applyFill="1" applyBorder="1" applyAlignment="1">
      <alignment horizontal="center" vertical="top"/>
    </xf>
    <xf numFmtId="2" fontId="22" fillId="3" borderId="1" xfId="0" applyNumberFormat="1" applyFont="1" applyFill="1" applyBorder="1" applyAlignment="1">
      <alignment horizontal="center" vertical="top" wrapText="1"/>
    </xf>
    <xf numFmtId="0" fontId="11" fillId="3" borderId="1" xfId="0" applyFont="1" applyFill="1" applyBorder="1" applyAlignment="1">
      <alignment horizontal="center" vertical="top"/>
    </xf>
    <xf numFmtId="0" fontId="11" fillId="3" borderId="1" xfId="0" applyFont="1" applyFill="1" applyBorder="1" applyAlignment="1">
      <alignment vertical="top" wrapText="1"/>
    </xf>
    <xf numFmtId="0" fontId="28" fillId="3" borderId="1" xfId="0" applyFont="1" applyFill="1" applyBorder="1" applyAlignment="1">
      <alignment horizontal="center" vertical="top" wrapText="1"/>
    </xf>
    <xf numFmtId="0" fontId="0" fillId="3" borderId="1" xfId="0" applyFill="1" applyBorder="1"/>
    <xf numFmtId="0" fontId="12" fillId="3" borderId="4" xfId="0" applyFont="1" applyFill="1" applyBorder="1" applyAlignment="1">
      <alignment wrapText="1"/>
    </xf>
    <xf numFmtId="0" fontId="0" fillId="3" borderId="4" xfId="0" applyFill="1" applyBorder="1" applyAlignment="1">
      <alignment wrapText="1"/>
    </xf>
    <xf numFmtId="0" fontId="17" fillId="3" borderId="4" xfId="0" applyFont="1" applyFill="1" applyBorder="1" applyAlignment="1">
      <alignment wrapText="1"/>
    </xf>
    <xf numFmtId="0" fontId="17" fillId="3" borderId="0" xfId="0" applyFont="1" applyFill="1" applyBorder="1" applyAlignment="1">
      <alignment wrapText="1"/>
    </xf>
    <xf numFmtId="2" fontId="19" fillId="3" borderId="1" xfId="0" applyNumberFormat="1" applyFont="1" applyFill="1" applyBorder="1" applyAlignment="1">
      <alignment horizontal="center" vertical="top" wrapText="1"/>
    </xf>
    <xf numFmtId="165" fontId="10" fillId="3" borderId="1" xfId="0" applyNumberFormat="1" applyFont="1" applyFill="1" applyBorder="1" applyAlignment="1">
      <alignment horizontal="center" vertical="top"/>
    </xf>
    <xf numFmtId="165" fontId="19" fillId="3" borderId="1" xfId="0" applyNumberFormat="1" applyFont="1" applyFill="1" applyBorder="1" applyAlignment="1">
      <alignment horizontal="left" vertical="top" wrapText="1"/>
    </xf>
    <xf numFmtId="166" fontId="19" fillId="3" borderId="1" xfId="3" applyNumberFormat="1" applyFont="1" applyFill="1" applyBorder="1" applyAlignment="1">
      <alignment horizontal="center" vertical="top" wrapText="1"/>
    </xf>
    <xf numFmtId="0" fontId="7" fillId="3" borderId="1"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3" borderId="7" xfId="0" applyFont="1" applyFill="1" applyBorder="1" applyAlignment="1">
      <alignment horizontal="left" vertical="top" wrapText="1"/>
    </xf>
    <xf numFmtId="0" fontId="7" fillId="3" borderId="3" xfId="0" applyFont="1" applyFill="1" applyBorder="1" applyAlignment="1">
      <alignment horizontal="left" vertical="top" wrapText="1"/>
    </xf>
    <xf numFmtId="0" fontId="1" fillId="0" borderId="1" xfId="0" applyFont="1" applyBorder="1" applyAlignment="1">
      <alignment horizontal="center" vertical="top" wrapText="1"/>
    </xf>
    <xf numFmtId="0" fontId="7" fillId="0" borderId="1" xfId="0" applyFont="1" applyBorder="1" applyAlignment="1">
      <alignment horizontal="left" vertical="top" wrapText="1"/>
    </xf>
    <xf numFmtId="0" fontId="10"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1" xfId="0" applyFont="1" applyBorder="1" applyAlignment="1">
      <alignment horizontal="center" vertical="top" wrapText="1"/>
    </xf>
    <xf numFmtId="0" fontId="7" fillId="0" borderId="7" xfId="0" applyFont="1" applyBorder="1" applyAlignment="1">
      <alignment horizontal="left" vertical="top" wrapText="1"/>
    </xf>
    <xf numFmtId="0" fontId="11" fillId="0" borderId="1" xfId="0" applyFont="1" applyBorder="1" applyAlignment="1">
      <alignment horizontal="left" vertical="top" wrapText="1"/>
    </xf>
    <xf numFmtId="0" fontId="33" fillId="0" borderId="1" xfId="0" applyFont="1" applyBorder="1" applyAlignment="1">
      <alignment horizontal="left" vertical="top" wrapText="1"/>
    </xf>
    <xf numFmtId="0" fontId="7" fillId="0" borderId="2" xfId="0" applyFont="1" applyBorder="1" applyAlignment="1">
      <alignment horizontal="center" vertical="top" wrapText="1"/>
    </xf>
    <xf numFmtId="0" fontId="7" fillId="0" borderId="7" xfId="0" applyFont="1" applyBorder="1" applyAlignment="1">
      <alignment horizontal="center" vertical="top" wrapText="1"/>
    </xf>
    <xf numFmtId="0" fontId="30" fillId="0" borderId="1" xfId="0" applyFont="1" applyBorder="1" applyAlignment="1">
      <alignment horizontal="left" vertical="top" wrapText="1"/>
    </xf>
    <xf numFmtId="0" fontId="11" fillId="0" borderId="3" xfId="0" applyFont="1" applyBorder="1" applyAlignment="1">
      <alignment horizontal="left" vertical="top" wrapText="1"/>
    </xf>
    <xf numFmtId="0" fontId="10" fillId="0" borderId="1" xfId="0" applyFont="1" applyFill="1" applyBorder="1" applyAlignment="1">
      <alignment horizontal="left" vertical="top" wrapText="1"/>
    </xf>
    <xf numFmtId="0" fontId="10" fillId="3" borderId="1" xfId="0" applyFont="1" applyFill="1" applyBorder="1" applyAlignment="1">
      <alignment horizontal="left" vertical="top" wrapText="1"/>
    </xf>
    <xf numFmtId="0" fontId="7" fillId="0" borderId="1" xfId="0" applyFont="1" applyBorder="1" applyAlignment="1">
      <alignment horizontal="left" vertical="center" wrapText="1"/>
    </xf>
    <xf numFmtId="0" fontId="7" fillId="0" borderId="1" xfId="0" applyFont="1" applyBorder="1" applyAlignment="1">
      <alignment vertical="top" wrapText="1"/>
    </xf>
    <xf numFmtId="0" fontId="7" fillId="0" borderId="3" xfId="0" applyFont="1" applyBorder="1" applyAlignment="1">
      <alignment horizontal="center" vertical="top" wrapText="1"/>
    </xf>
    <xf numFmtId="0" fontId="11" fillId="0" borderId="3" xfId="0" applyFont="1" applyBorder="1" applyAlignment="1">
      <alignment horizontal="center" vertical="top"/>
    </xf>
    <xf numFmtId="0" fontId="7" fillId="3" borderId="3" xfId="0" applyFont="1" applyFill="1" applyBorder="1" applyAlignment="1">
      <alignment horizontal="left" vertical="top" wrapText="1"/>
    </xf>
    <xf numFmtId="0" fontId="7" fillId="3" borderId="1" xfId="0" applyFont="1" applyFill="1" applyBorder="1" applyAlignment="1">
      <alignment horizontal="left" vertical="top" wrapText="1"/>
    </xf>
    <xf numFmtId="0" fontId="22" fillId="3" borderId="1" xfId="0" applyFont="1" applyFill="1" applyBorder="1" applyAlignment="1">
      <alignment horizontal="left" vertical="top" wrapText="1"/>
    </xf>
    <xf numFmtId="0" fontId="1" fillId="3" borderId="1" xfId="0" applyFont="1" applyFill="1" applyBorder="1" applyAlignment="1">
      <alignment horizontal="center" vertical="top" wrapText="1"/>
    </xf>
    <xf numFmtId="0" fontId="19" fillId="3" borderId="1" xfId="0" applyFont="1" applyFill="1" applyBorder="1" applyAlignment="1">
      <alignment horizontal="left" vertical="top" wrapText="1"/>
    </xf>
    <xf numFmtId="0" fontId="7" fillId="3" borderId="1" xfId="0" applyFont="1" applyFill="1" applyBorder="1" applyAlignment="1">
      <alignment horizontal="center" vertical="top" wrapText="1"/>
    </xf>
    <xf numFmtId="0" fontId="21" fillId="3" borderId="1" xfId="0" applyFont="1" applyFill="1" applyBorder="1" applyAlignment="1">
      <alignment horizontal="left" vertical="top" wrapText="1"/>
    </xf>
    <xf numFmtId="0" fontId="30" fillId="3" borderId="1" xfId="0" applyFont="1" applyFill="1" applyBorder="1" applyAlignment="1">
      <alignment horizontal="left" vertical="top" wrapText="1"/>
    </xf>
    <xf numFmtId="0" fontId="21" fillId="0" borderId="1" xfId="0" applyFont="1" applyBorder="1" applyAlignment="1">
      <alignment horizontal="left" vertical="top" wrapText="1"/>
    </xf>
    <xf numFmtId="0" fontId="7" fillId="0" borderId="1" xfId="0" applyFont="1" applyBorder="1" applyAlignment="1">
      <alignment horizontal="left" vertical="top" wrapText="1"/>
    </xf>
    <xf numFmtId="0" fontId="21" fillId="0" borderId="1" xfId="0" applyFont="1" applyBorder="1" applyAlignment="1">
      <alignment horizontal="center" vertical="top" wrapText="1"/>
    </xf>
    <xf numFmtId="0" fontId="7" fillId="0" borderId="1" xfId="0" applyFont="1" applyBorder="1" applyAlignment="1">
      <alignment horizontal="center" vertical="top" wrapText="1"/>
    </xf>
    <xf numFmtId="0" fontId="10" fillId="3" borderId="1" xfId="0" applyFont="1" applyFill="1" applyBorder="1" applyAlignment="1">
      <alignment horizontal="left" vertical="top" wrapText="1"/>
    </xf>
    <xf numFmtId="0" fontId="30" fillId="0" borderId="1" xfId="0" applyFont="1" applyBorder="1" applyAlignment="1">
      <alignment horizontal="left" vertical="top" wrapText="1"/>
    </xf>
    <xf numFmtId="0" fontId="7" fillId="3" borderId="3" xfId="0" applyFont="1" applyFill="1" applyBorder="1" applyAlignment="1">
      <alignment horizontal="center" vertical="top" wrapText="1"/>
    </xf>
    <xf numFmtId="0" fontId="11" fillId="0" borderId="1" xfId="0" applyFont="1" applyBorder="1" applyAlignment="1">
      <alignment horizontal="center" vertical="top"/>
    </xf>
    <xf numFmtId="0" fontId="7" fillId="0" borderId="2" xfId="0" applyFont="1" applyBorder="1" applyAlignment="1">
      <alignment vertical="top" wrapText="1"/>
    </xf>
    <xf numFmtId="165" fontId="30" fillId="0" borderId="1" xfId="0" applyNumberFormat="1" applyFont="1" applyBorder="1" applyAlignment="1">
      <alignment horizontal="center" vertical="top" wrapText="1"/>
    </xf>
    <xf numFmtId="165" fontId="30" fillId="0" borderId="1" xfId="0" applyNumberFormat="1" applyFont="1" applyBorder="1" applyAlignment="1">
      <alignment horizontal="center" vertical="top"/>
    </xf>
    <xf numFmtId="0" fontId="7" fillId="0" borderId="4" xfId="0" applyFont="1" applyBorder="1" applyAlignment="1">
      <alignment horizontal="center" vertical="top" wrapText="1"/>
    </xf>
    <xf numFmtId="165" fontId="7" fillId="0" borderId="2" xfId="0" applyNumberFormat="1" applyFont="1" applyBorder="1" applyAlignment="1">
      <alignment horizontal="center" vertical="top" wrapText="1"/>
    </xf>
    <xf numFmtId="165" fontId="10" fillId="0" borderId="1" xfId="0" applyNumberFormat="1" applyFont="1" applyBorder="1" applyAlignment="1">
      <alignment horizontal="center" vertical="top" wrapText="1"/>
    </xf>
    <xf numFmtId="0" fontId="7" fillId="0" borderId="4" xfId="0" applyFont="1" applyBorder="1" applyAlignment="1">
      <alignment horizontal="center" vertical="top"/>
    </xf>
    <xf numFmtId="165" fontId="7" fillId="3" borderId="2" xfId="0" applyNumberFormat="1" applyFont="1" applyFill="1" applyBorder="1" applyAlignment="1">
      <alignment horizontal="center" vertical="top" wrapText="1"/>
    </xf>
    <xf numFmtId="165" fontId="7" fillId="3" borderId="3" xfId="0" applyNumberFormat="1" applyFont="1" applyFill="1" applyBorder="1" applyAlignment="1">
      <alignment horizontal="center" vertical="top" wrapText="1"/>
    </xf>
    <xf numFmtId="0" fontId="10" fillId="0" borderId="2" xfId="0" applyFont="1" applyBorder="1" applyAlignment="1">
      <alignment vertical="top" wrapText="1"/>
    </xf>
    <xf numFmtId="0" fontId="7" fillId="3" borderId="2" xfId="0" applyFont="1" applyFill="1" applyBorder="1" applyAlignment="1">
      <alignment vertical="top" wrapText="1"/>
    </xf>
    <xf numFmtId="165" fontId="11" fillId="0" borderId="1" xfId="3" applyNumberFormat="1" applyFont="1" applyBorder="1" applyAlignment="1">
      <alignment horizontal="center" vertical="top" wrapText="1"/>
    </xf>
    <xf numFmtId="0" fontId="7" fillId="3" borderId="7" xfId="0" applyFont="1" applyFill="1" applyBorder="1" applyAlignment="1">
      <alignment vertical="top" wrapText="1"/>
    </xf>
    <xf numFmtId="165" fontId="7" fillId="3" borderId="3" xfId="0" applyNumberFormat="1" applyFont="1" applyFill="1" applyBorder="1" applyAlignment="1">
      <alignment horizontal="left" vertical="top" wrapText="1"/>
    </xf>
    <xf numFmtId="165" fontId="20" fillId="3" borderId="1" xfId="0" applyNumberFormat="1" applyFont="1" applyFill="1" applyBorder="1" applyAlignment="1">
      <alignment horizontal="center" vertical="top" wrapText="1"/>
    </xf>
    <xf numFmtId="165" fontId="10" fillId="3" borderId="3" xfId="0" applyNumberFormat="1" applyFont="1" applyFill="1" applyBorder="1" applyAlignment="1">
      <alignment horizontal="center" vertical="top" wrapText="1"/>
    </xf>
    <xf numFmtId="165" fontId="22" fillId="3" borderId="1" xfId="0" applyNumberFormat="1" applyFont="1" applyFill="1" applyBorder="1" applyAlignment="1">
      <alignment horizontal="center" vertical="top" wrapText="1"/>
    </xf>
    <xf numFmtId="165" fontId="21" fillId="3" borderId="1" xfId="0" applyNumberFormat="1" applyFont="1" applyFill="1" applyBorder="1" applyAlignment="1">
      <alignment horizontal="center" vertical="top"/>
    </xf>
    <xf numFmtId="165" fontId="11" fillId="3" borderId="1" xfId="0" applyNumberFormat="1" applyFont="1" applyFill="1" applyBorder="1" applyAlignment="1">
      <alignment horizontal="center" vertical="top"/>
    </xf>
    <xf numFmtId="165" fontId="7" fillId="3" borderId="1" xfId="0" applyNumberFormat="1" applyFont="1" applyFill="1" applyBorder="1" applyAlignment="1">
      <alignment horizontal="left" vertical="top" wrapText="1"/>
    </xf>
    <xf numFmtId="165" fontId="23" fillId="3" borderId="1" xfId="0" applyNumberFormat="1" applyFont="1" applyFill="1" applyBorder="1" applyAlignment="1">
      <alignment horizontal="center" vertical="top" wrapText="1"/>
    </xf>
    <xf numFmtId="165" fontId="23" fillId="3" borderId="1" xfId="0" applyNumberFormat="1" applyFont="1" applyFill="1" applyBorder="1" applyAlignment="1">
      <alignment horizontal="center" vertical="top"/>
    </xf>
    <xf numFmtId="165" fontId="7" fillId="3" borderId="3" xfId="0" applyNumberFormat="1" applyFont="1" applyFill="1" applyBorder="1" applyAlignment="1">
      <alignment horizontal="center" vertical="top"/>
    </xf>
    <xf numFmtId="167" fontId="19" fillId="3" borderId="1" xfId="3" applyNumberFormat="1" applyFont="1" applyFill="1" applyBorder="1" applyAlignment="1">
      <alignment vertical="top" wrapText="1"/>
    </xf>
    <xf numFmtId="165" fontId="19" fillId="0" borderId="1" xfId="0" applyNumberFormat="1" applyFont="1" applyFill="1" applyBorder="1" applyAlignment="1">
      <alignment horizontal="center" vertical="top" wrapText="1"/>
    </xf>
    <xf numFmtId="165" fontId="21" fillId="0" borderId="1" xfId="0" applyNumberFormat="1" applyFont="1" applyBorder="1" applyAlignment="1">
      <alignment horizontal="left" vertical="top" wrapText="1"/>
    </xf>
    <xf numFmtId="164" fontId="21" fillId="3" borderId="3" xfId="0" applyNumberFormat="1" applyFont="1" applyFill="1" applyBorder="1" applyAlignment="1">
      <alignment horizontal="center" vertical="top" wrapText="1"/>
    </xf>
    <xf numFmtId="165" fontId="21" fillId="3" borderId="1" xfId="4" applyNumberFormat="1" applyFont="1" applyFill="1" applyBorder="1" applyAlignment="1">
      <alignment horizontal="center" vertical="top" wrapText="1"/>
    </xf>
    <xf numFmtId="165" fontId="20" fillId="0" borderId="1" xfId="0" applyNumberFormat="1" applyFont="1" applyBorder="1" applyAlignment="1">
      <alignment horizontal="center" vertical="top" wrapText="1"/>
    </xf>
    <xf numFmtId="165" fontId="7" fillId="0" borderId="1" xfId="0" applyNumberFormat="1" applyFont="1" applyBorder="1" applyAlignment="1">
      <alignment horizontal="left" vertical="top" wrapText="1"/>
    </xf>
    <xf numFmtId="165" fontId="11" fillId="0" borderId="1" xfId="0" applyNumberFormat="1" applyFont="1" applyFill="1" applyBorder="1" applyAlignment="1">
      <alignment horizontal="center" vertical="top"/>
    </xf>
    <xf numFmtId="165" fontId="10" fillId="0" borderId="1" xfId="0" applyNumberFormat="1" applyFont="1" applyBorder="1" applyAlignment="1">
      <alignment horizontal="center" vertical="top"/>
    </xf>
    <xf numFmtId="165" fontId="19" fillId="0" borderId="1" xfId="0" applyNumberFormat="1" applyFont="1" applyBorder="1" applyAlignment="1">
      <alignment horizontal="center" vertical="top"/>
    </xf>
    <xf numFmtId="165" fontId="20" fillId="0" borderId="1" xfId="0" applyNumberFormat="1" applyFont="1" applyBorder="1" applyAlignment="1">
      <alignment horizontal="center" vertical="top"/>
    </xf>
    <xf numFmtId="165" fontId="20" fillId="0" borderId="1" xfId="0" applyNumberFormat="1" applyFont="1" applyFill="1" applyBorder="1" applyAlignment="1">
      <alignment horizontal="center" vertical="top" wrapText="1"/>
    </xf>
    <xf numFmtId="165" fontId="1" fillId="3" borderId="1" xfId="0" applyNumberFormat="1" applyFont="1" applyFill="1" applyBorder="1" applyAlignment="1">
      <alignment horizontal="center" vertical="top" wrapText="1"/>
    </xf>
    <xf numFmtId="0" fontId="30" fillId="3" borderId="1" xfId="0" applyFont="1" applyFill="1" applyBorder="1" applyAlignment="1">
      <alignment horizontal="left" vertical="top" wrapText="1"/>
    </xf>
    <xf numFmtId="0" fontId="37" fillId="3" borderId="1" xfId="0" applyFont="1" applyFill="1" applyBorder="1" applyAlignment="1">
      <alignment horizontal="center" vertical="center" wrapText="1"/>
    </xf>
    <xf numFmtId="0" fontId="19" fillId="3" borderId="2" xfId="0" applyFont="1" applyFill="1" applyBorder="1" applyAlignment="1">
      <alignment horizontal="left" vertical="top" wrapText="1"/>
    </xf>
    <xf numFmtId="0" fontId="19" fillId="3" borderId="3" xfId="0" applyFont="1" applyFill="1" applyBorder="1" applyAlignment="1">
      <alignment horizontal="left" vertical="top" wrapText="1"/>
    </xf>
    <xf numFmtId="0" fontId="38" fillId="3" borderId="1" xfId="0" applyFont="1" applyFill="1" applyBorder="1" applyAlignment="1">
      <alignment horizontal="center" vertical="center" wrapText="1"/>
    </xf>
    <xf numFmtId="0" fontId="19" fillId="3" borderId="1" xfId="0" applyFont="1" applyFill="1" applyBorder="1" applyAlignment="1">
      <alignment horizontal="left" vertical="top" wrapText="1"/>
    </xf>
    <xf numFmtId="0" fontId="21" fillId="3" borderId="2" xfId="0" applyFont="1" applyFill="1" applyBorder="1" applyAlignment="1">
      <alignment horizontal="left" vertical="top" wrapText="1"/>
    </xf>
    <xf numFmtId="0" fontId="21" fillId="3" borderId="3" xfId="0" applyFont="1" applyFill="1" applyBorder="1" applyAlignment="1">
      <alignment horizontal="left" vertical="top" wrapText="1"/>
    </xf>
    <xf numFmtId="0" fontId="21" fillId="3" borderId="7" xfId="0" applyFont="1" applyFill="1" applyBorder="1" applyAlignment="1">
      <alignment horizontal="left" vertical="top" wrapText="1"/>
    </xf>
    <xf numFmtId="0" fontId="39" fillId="3" borderId="1" xfId="0" applyFont="1" applyFill="1" applyBorder="1" applyAlignment="1">
      <alignment horizontal="center" vertical="center" wrapText="1"/>
    </xf>
    <xf numFmtId="0" fontId="39" fillId="3" borderId="1" xfId="0" applyFont="1" applyFill="1" applyBorder="1" applyAlignment="1">
      <alignment horizontal="center" vertical="top" wrapText="1"/>
    </xf>
    <xf numFmtId="0" fontId="21" fillId="3" borderId="1"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7" xfId="0" applyFont="1" applyFill="1" applyBorder="1" applyAlignment="1">
      <alignment horizontal="left" vertical="top" wrapText="1"/>
    </xf>
    <xf numFmtId="0" fontId="22" fillId="3" borderId="1" xfId="0" applyFont="1" applyFill="1" applyBorder="1" applyAlignment="1">
      <alignment horizontal="left" vertical="top" wrapText="1"/>
    </xf>
    <xf numFmtId="0" fontId="30" fillId="3" borderId="2" xfId="0" applyFont="1" applyFill="1" applyBorder="1" applyAlignment="1">
      <alignment horizontal="left" vertical="top" wrapText="1"/>
    </xf>
    <xf numFmtId="0" fontId="30" fillId="3" borderId="3" xfId="0" applyFont="1" applyFill="1" applyBorder="1" applyAlignment="1">
      <alignment horizontal="left" vertical="top" wrapText="1"/>
    </xf>
    <xf numFmtId="0" fontId="11" fillId="3" borderId="2" xfId="0" applyFont="1" applyFill="1" applyBorder="1" applyAlignment="1">
      <alignment horizontal="left" vertical="top" wrapText="1"/>
    </xf>
    <xf numFmtId="0" fontId="11" fillId="3" borderId="3" xfId="0" applyFont="1" applyFill="1" applyBorder="1" applyAlignment="1">
      <alignment horizontal="left" vertical="top" wrapText="1"/>
    </xf>
    <xf numFmtId="0" fontId="37" fillId="3" borderId="1" xfId="0" applyFont="1" applyFill="1" applyBorder="1" applyAlignment="1">
      <alignment horizontal="center" vertical="top" wrapText="1"/>
    </xf>
    <xf numFmtId="0" fontId="22" fillId="3" borderId="1" xfId="0" applyFont="1" applyFill="1" applyBorder="1" applyAlignment="1">
      <alignment horizontal="left" vertical="center" wrapText="1"/>
    </xf>
    <xf numFmtId="0" fontId="1" fillId="3" borderId="1" xfId="0" applyFont="1" applyFill="1" applyBorder="1" applyAlignment="1">
      <alignment horizontal="center" vertical="top"/>
    </xf>
    <xf numFmtId="0" fontId="1" fillId="3" borderId="1" xfId="0" applyFont="1" applyFill="1" applyBorder="1" applyAlignment="1">
      <alignment horizontal="center" vertical="top" wrapText="1"/>
    </xf>
    <xf numFmtId="0" fontId="7" fillId="3" borderId="1" xfId="0" applyFont="1" applyFill="1" applyBorder="1" applyAlignment="1">
      <alignment horizontal="center" vertical="top" wrapText="1"/>
    </xf>
    <xf numFmtId="0" fontId="2" fillId="3" borderId="0" xfId="0" applyFont="1" applyFill="1" applyAlignment="1">
      <alignment horizontal="right" wrapText="1"/>
    </xf>
    <xf numFmtId="0" fontId="2" fillId="3" borderId="0" xfId="0" applyFont="1" applyFill="1" applyAlignment="1">
      <alignment horizontal="center" wrapText="1"/>
    </xf>
    <xf numFmtId="0" fontId="2" fillId="3" borderId="0" xfId="0" applyFont="1" applyFill="1" applyAlignment="1">
      <alignment horizontal="left" wrapText="1"/>
    </xf>
    <xf numFmtId="0" fontId="1" fillId="3" borderId="1" xfId="0" applyFont="1" applyFill="1" applyBorder="1" applyAlignment="1">
      <alignment horizontal="center"/>
    </xf>
    <xf numFmtId="0" fontId="19" fillId="3" borderId="7" xfId="0" applyFont="1" applyFill="1" applyBorder="1" applyAlignment="1">
      <alignment horizontal="left" vertical="top" wrapText="1"/>
    </xf>
    <xf numFmtId="0" fontId="37" fillId="3" borderId="4" xfId="0" applyFont="1" applyFill="1" applyBorder="1" applyAlignment="1">
      <alignment horizontal="center" vertical="top" wrapText="1"/>
    </xf>
    <xf numFmtId="0" fontId="37" fillId="3" borderId="5" xfId="0" applyFont="1" applyFill="1" applyBorder="1" applyAlignment="1">
      <alignment horizontal="center" vertical="top" wrapText="1"/>
    </xf>
    <xf numFmtId="0" fontId="37" fillId="3" borderId="6" xfId="0" applyFont="1" applyFill="1" applyBorder="1" applyAlignment="1">
      <alignment horizontal="center" vertical="top" wrapText="1"/>
    </xf>
    <xf numFmtId="0" fontId="11" fillId="3" borderId="7" xfId="0" applyFont="1" applyFill="1" applyBorder="1" applyAlignment="1">
      <alignment horizontal="left" vertical="top" wrapText="1"/>
    </xf>
    <xf numFmtId="0" fontId="1" fillId="0" borderId="1" xfId="0" applyFont="1" applyBorder="1" applyAlignment="1">
      <alignment horizontal="center"/>
    </xf>
    <xf numFmtId="0" fontId="21" fillId="0" borderId="1" xfId="0" applyFont="1" applyBorder="1" applyAlignment="1">
      <alignment horizontal="center" vertical="top" wrapText="1"/>
    </xf>
    <xf numFmtId="0" fontId="1" fillId="0" borderId="1" xfId="0" applyFont="1" applyBorder="1" applyAlignment="1">
      <alignment horizontal="center" vertical="top" wrapText="1"/>
    </xf>
    <xf numFmtId="0" fontId="37" fillId="0" borderId="1" xfId="0" applyFont="1" applyBorder="1" applyAlignment="1">
      <alignment horizontal="center" vertical="top" wrapText="1"/>
    </xf>
    <xf numFmtId="0" fontId="37" fillId="0" borderId="1" xfId="0" applyFont="1" applyBorder="1" applyAlignment="1">
      <alignment horizontal="center" vertical="center" wrapText="1"/>
    </xf>
    <xf numFmtId="0" fontId="27" fillId="3" borderId="1" xfId="0" applyFont="1" applyFill="1" applyBorder="1" applyAlignment="1">
      <alignment horizontal="left" vertical="top" wrapText="1"/>
    </xf>
    <xf numFmtId="0" fontId="21" fillId="0" borderId="1" xfId="0" applyFont="1" applyBorder="1" applyAlignment="1">
      <alignment horizontal="left" vertical="top" wrapText="1"/>
    </xf>
    <xf numFmtId="0" fontId="2" fillId="0" borderId="0" xfId="0" applyFont="1" applyAlignment="1">
      <alignment horizontal="left" wrapText="1"/>
    </xf>
    <xf numFmtId="0" fontId="39" fillId="0" borderId="1" xfId="0" applyFont="1" applyBorder="1" applyAlignment="1">
      <alignment horizontal="center" vertical="center" wrapText="1"/>
    </xf>
    <xf numFmtId="0" fontId="10" fillId="0" borderId="1" xfId="0" applyFont="1" applyBorder="1" applyAlignment="1">
      <alignment horizontal="left" vertical="top" wrapText="1"/>
    </xf>
    <xf numFmtId="0" fontId="22" fillId="0" borderId="1" xfId="0" applyFont="1" applyBorder="1" applyAlignment="1">
      <alignment horizontal="left"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2" fillId="0" borderId="0" xfId="0" applyFont="1" applyAlignment="1">
      <alignment horizontal="right" wrapText="1"/>
    </xf>
    <xf numFmtId="0" fontId="2" fillId="0" borderId="0" xfId="0" applyFont="1" applyAlignment="1">
      <alignment horizontal="center" wrapText="1"/>
    </xf>
    <xf numFmtId="0" fontId="1" fillId="0" borderId="1" xfId="0" applyFont="1" applyBorder="1" applyAlignment="1">
      <alignment horizontal="center" vertical="top"/>
    </xf>
    <xf numFmtId="0" fontId="7" fillId="0" borderId="1" xfId="0" applyFont="1" applyBorder="1" applyAlignment="1">
      <alignment horizontal="center" vertical="top" wrapText="1"/>
    </xf>
    <xf numFmtId="0" fontId="1" fillId="0" borderId="1" xfId="0" applyFont="1" applyBorder="1" applyAlignment="1">
      <alignment horizontal="center" wrapText="1"/>
    </xf>
    <xf numFmtId="0" fontId="7" fillId="0" borderId="7" xfId="0" applyFont="1" applyBorder="1" applyAlignment="1">
      <alignment horizontal="left" vertical="top" wrapText="1"/>
    </xf>
    <xf numFmtId="0" fontId="11" fillId="0" borderId="1" xfId="0" applyFont="1" applyBorder="1" applyAlignment="1">
      <alignment horizontal="left" vertical="top" wrapText="1"/>
    </xf>
    <xf numFmtId="0" fontId="26" fillId="0" borderId="1" xfId="0" applyFont="1" applyBorder="1" applyAlignment="1">
      <alignment horizontal="center" vertical="top" wrapText="1"/>
    </xf>
    <xf numFmtId="0" fontId="33" fillId="0" borderId="1" xfId="0" applyFont="1" applyBorder="1" applyAlignment="1">
      <alignment horizontal="left" vertical="top" wrapText="1"/>
    </xf>
    <xf numFmtId="0" fontId="9" fillId="0" borderId="1" xfId="0" applyFont="1" applyBorder="1" applyAlignment="1">
      <alignment horizontal="center" vertical="center" wrapText="1"/>
    </xf>
    <xf numFmtId="0" fontId="20" fillId="0" borderId="1" xfId="0" applyFont="1" applyBorder="1" applyAlignment="1">
      <alignment horizontal="left" vertical="top" wrapText="1"/>
    </xf>
    <xf numFmtId="1" fontId="22" fillId="3" borderId="1" xfId="4" applyNumberFormat="1" applyFont="1" applyFill="1" applyBorder="1" applyAlignment="1">
      <alignment horizontal="left" vertical="top" wrapText="1"/>
    </xf>
    <xf numFmtId="0" fontId="21" fillId="0" borderId="2" xfId="0" applyFont="1" applyBorder="1" applyAlignment="1">
      <alignment horizontal="left" vertical="top" wrapText="1"/>
    </xf>
    <xf numFmtId="0" fontId="21" fillId="0" borderId="7" xfId="0" applyFont="1" applyBorder="1" applyAlignment="1">
      <alignment horizontal="left" vertical="top" wrapText="1"/>
    </xf>
    <xf numFmtId="0" fontId="21" fillId="0" borderId="3" xfId="0" applyFont="1" applyBorder="1" applyAlignment="1">
      <alignment horizontal="left" vertical="top" wrapText="1"/>
    </xf>
    <xf numFmtId="0" fontId="22" fillId="0" borderId="2" xfId="0" applyFont="1" applyBorder="1" applyAlignment="1">
      <alignment horizontal="left" vertical="top" wrapText="1"/>
    </xf>
    <xf numFmtId="0" fontId="22" fillId="0" borderId="7" xfId="0" applyFont="1" applyBorder="1" applyAlignment="1">
      <alignment horizontal="left" vertical="top" wrapText="1"/>
    </xf>
    <xf numFmtId="0" fontId="22" fillId="0" borderId="3" xfId="0" applyFont="1" applyBorder="1" applyAlignment="1">
      <alignment horizontal="left" vertical="top" wrapText="1"/>
    </xf>
    <xf numFmtId="0" fontId="1" fillId="3" borderId="1" xfId="0" applyFont="1" applyFill="1" applyBorder="1" applyAlignment="1">
      <alignment horizontal="left" vertical="top" wrapText="1"/>
    </xf>
    <xf numFmtId="0" fontId="22" fillId="0" borderId="2" xfId="0" applyFont="1" applyFill="1" applyBorder="1" applyAlignment="1">
      <alignment horizontal="left" vertical="top" wrapText="1"/>
    </xf>
    <xf numFmtId="0" fontId="22" fillId="0" borderId="3" xfId="0" applyFont="1" applyFill="1" applyBorder="1" applyAlignment="1">
      <alignment horizontal="left" vertical="top" wrapText="1"/>
    </xf>
    <xf numFmtId="0" fontId="19" fillId="0" borderId="2" xfId="0" applyFont="1" applyBorder="1" applyAlignment="1">
      <alignment horizontal="left" vertical="top" wrapText="1"/>
    </xf>
    <xf numFmtId="0" fontId="19" fillId="0" borderId="7" xfId="0" applyFont="1" applyBorder="1" applyAlignment="1">
      <alignment horizontal="left" vertical="top" wrapText="1"/>
    </xf>
    <xf numFmtId="0" fontId="19" fillId="0" borderId="3" xfId="0" applyFont="1" applyBorder="1" applyAlignment="1">
      <alignment horizontal="left" vertical="top" wrapText="1"/>
    </xf>
    <xf numFmtId="0" fontId="7" fillId="0" borderId="2" xfId="0" applyFont="1" applyBorder="1" applyAlignment="1">
      <alignment horizontal="center" vertical="top" wrapText="1"/>
    </xf>
    <xf numFmtId="0" fontId="7" fillId="0" borderId="7" xfId="0" applyFont="1" applyBorder="1" applyAlignment="1">
      <alignment horizontal="center" vertical="top" wrapText="1"/>
    </xf>
    <xf numFmtId="0" fontId="7" fillId="0" borderId="2" xfId="0" applyFont="1" applyBorder="1" applyAlignment="1">
      <alignment horizontal="center" vertical="top"/>
    </xf>
    <xf numFmtId="0" fontId="7" fillId="0" borderId="7" xfId="0" applyFont="1" applyBorder="1" applyAlignment="1">
      <alignment horizontal="center" vertical="top"/>
    </xf>
    <xf numFmtId="0" fontId="4" fillId="0" borderId="0" xfId="0" applyFont="1" applyAlignment="1">
      <alignment horizontal="left" wrapText="1"/>
    </xf>
    <xf numFmtId="0" fontId="7" fillId="0" borderId="1" xfId="0" applyFont="1" applyBorder="1" applyAlignment="1">
      <alignment horizontal="center"/>
    </xf>
    <xf numFmtId="0" fontId="37" fillId="0" borderId="1" xfId="0" applyFont="1" applyBorder="1" applyAlignment="1">
      <alignment horizontal="center" wrapText="1"/>
    </xf>
    <xf numFmtId="0" fontId="30" fillId="0" borderId="1" xfId="0" applyFont="1" applyBorder="1" applyAlignment="1">
      <alignment horizontal="left" vertical="top" wrapText="1"/>
    </xf>
    <xf numFmtId="0" fontId="41" fillId="0" borderId="1" xfId="0" applyFont="1" applyBorder="1" applyAlignment="1">
      <alignment horizontal="center"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0" fillId="2" borderId="1"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7" xfId="0" applyFont="1" applyFill="1" applyBorder="1" applyAlignment="1">
      <alignment horizontal="left" vertical="top" wrapText="1"/>
    </xf>
    <xf numFmtId="0" fontId="10" fillId="2" borderId="3" xfId="0" applyFont="1" applyFill="1" applyBorder="1" applyAlignment="1">
      <alignment horizontal="left" vertical="top" wrapText="1"/>
    </xf>
    <xf numFmtId="0" fontId="11" fillId="0" borderId="7" xfId="0" applyFont="1" applyBorder="1" applyAlignment="1">
      <alignment horizontal="left" vertical="top" wrapText="1"/>
    </xf>
    <xf numFmtId="0" fontId="10" fillId="0" borderId="2" xfId="0" applyFont="1" applyBorder="1" applyAlignment="1">
      <alignment horizontal="left" vertical="top" wrapText="1"/>
    </xf>
    <xf numFmtId="0" fontId="10" fillId="0" borderId="7" xfId="0" applyFont="1" applyBorder="1" applyAlignment="1">
      <alignment horizontal="left" vertical="top" wrapText="1"/>
    </xf>
    <xf numFmtId="0" fontId="10" fillId="0" borderId="3" xfId="0" applyFont="1" applyBorder="1" applyAlignment="1">
      <alignment horizontal="left" vertical="top" wrapText="1"/>
    </xf>
    <xf numFmtId="0" fontId="39" fillId="0" borderId="1" xfId="0" applyFont="1" applyBorder="1" applyAlignment="1">
      <alignment horizontal="center" vertical="top" wrapText="1"/>
    </xf>
    <xf numFmtId="0" fontId="10" fillId="0" borderId="1" xfId="0" applyFont="1" applyFill="1" applyBorder="1" applyAlignment="1">
      <alignment horizontal="left" vertical="top" wrapText="1"/>
    </xf>
    <xf numFmtId="0" fontId="38" fillId="0" borderId="1" xfId="0" applyFont="1" applyBorder="1" applyAlignment="1">
      <alignment horizontal="center" vertical="top" wrapText="1"/>
    </xf>
    <xf numFmtId="0" fontId="39" fillId="0" borderId="1" xfId="0" applyFont="1" applyBorder="1" applyAlignment="1">
      <alignment horizontal="center" wrapText="1"/>
    </xf>
    <xf numFmtId="0" fontId="10" fillId="3" borderId="1" xfId="0" applyFont="1" applyFill="1" applyBorder="1" applyAlignment="1">
      <alignment horizontal="left" vertical="top" wrapText="1"/>
    </xf>
    <xf numFmtId="0" fontId="39" fillId="0" borderId="1" xfId="0" applyFont="1" applyFill="1" applyBorder="1" applyAlignment="1">
      <alignment horizontal="center" vertical="top" wrapText="1"/>
    </xf>
    <xf numFmtId="0" fontId="43" fillId="0" borderId="1" xfId="0" applyFont="1" applyBorder="1" applyAlignment="1">
      <alignment horizontal="left" vertical="top" wrapText="1"/>
    </xf>
    <xf numFmtId="0" fontId="29" fillId="0" borderId="1" xfId="0" applyFont="1" applyBorder="1" applyAlignment="1">
      <alignment horizontal="left" vertical="top" wrapText="1"/>
    </xf>
    <xf numFmtId="0" fontId="7" fillId="0" borderId="1" xfId="0" applyFont="1" applyBorder="1" applyAlignment="1">
      <alignment horizontal="left" vertical="top"/>
    </xf>
    <xf numFmtId="0" fontId="6" fillId="0" borderId="1" xfId="0" applyFont="1" applyBorder="1" applyAlignment="1">
      <alignment horizontal="left" vertical="top" wrapText="1"/>
    </xf>
    <xf numFmtId="0" fontId="37" fillId="0" borderId="4" xfId="0" applyFont="1" applyBorder="1" applyAlignment="1">
      <alignment horizontal="center" vertical="center"/>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7" fillId="0" borderId="4" xfId="0" applyFont="1" applyBorder="1" applyAlignment="1">
      <alignment horizontal="center"/>
    </xf>
    <xf numFmtId="0" fontId="37" fillId="0" borderId="5" xfId="0" applyFont="1" applyBorder="1" applyAlignment="1">
      <alignment horizontal="center"/>
    </xf>
    <xf numFmtId="0" fontId="37" fillId="0" borderId="6" xfId="0" applyFont="1" applyBorder="1" applyAlignment="1">
      <alignment horizontal="center"/>
    </xf>
    <xf numFmtId="0" fontId="37" fillId="0" borderId="0" xfId="0" applyFont="1" applyBorder="1" applyAlignment="1">
      <alignment horizontal="center" vertical="center"/>
    </xf>
    <xf numFmtId="0" fontId="37" fillId="0" borderId="14" xfId="0" applyFont="1" applyBorder="1" applyAlignment="1">
      <alignment horizontal="center" vertical="center"/>
    </xf>
    <xf numFmtId="0" fontId="37" fillId="0" borderId="11" xfId="0" applyFont="1" applyBorder="1" applyAlignment="1">
      <alignment horizontal="center"/>
    </xf>
    <xf numFmtId="0" fontId="37" fillId="0" borderId="12" xfId="0" applyFont="1" applyBorder="1" applyAlignment="1">
      <alignment horizontal="center"/>
    </xf>
    <xf numFmtId="0" fontId="37" fillId="0" borderId="13" xfId="0" applyFont="1" applyBorder="1" applyAlignment="1">
      <alignment horizontal="center"/>
    </xf>
    <xf numFmtId="0" fontId="37" fillId="0" borderId="9" xfId="0" applyFont="1" applyBorder="1" applyAlignment="1">
      <alignment horizontal="center"/>
    </xf>
    <xf numFmtId="0" fontId="37" fillId="0" borderId="10" xfId="0" applyFont="1" applyBorder="1" applyAlignment="1">
      <alignment horizontal="center"/>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13" xfId="0" applyFont="1" applyBorder="1" applyAlignment="1">
      <alignment horizontal="center" vertical="center" wrapText="1"/>
    </xf>
    <xf numFmtId="0" fontId="31" fillId="0" borderId="1" xfId="0" applyFont="1" applyBorder="1" applyAlignment="1">
      <alignment horizontal="center" vertical="center" wrapText="1"/>
    </xf>
    <xf numFmtId="0" fontId="11" fillId="0" borderId="1" xfId="0" applyFont="1" applyBorder="1" applyAlignment="1">
      <alignment horizontal="center" vertical="top"/>
    </xf>
    <xf numFmtId="0" fontId="37" fillId="0" borderId="8" xfId="0" applyFont="1" applyBorder="1" applyAlignment="1">
      <alignment horizontal="center" vertical="center" wrapText="1"/>
    </xf>
    <xf numFmtId="0" fontId="6" fillId="0" borderId="0" xfId="0" applyFont="1" applyAlignment="1">
      <alignment horizontal="right" vertical="top" wrapText="1"/>
    </xf>
    <xf numFmtId="0" fontId="6" fillId="0" borderId="0" xfId="0" applyFont="1" applyAlignment="1">
      <alignment horizontal="center" vertical="top" wrapText="1"/>
    </xf>
    <xf numFmtId="0" fontId="6" fillId="0" borderId="12" xfId="0" applyFont="1" applyBorder="1" applyAlignment="1">
      <alignment horizontal="center" vertical="top" wrapText="1"/>
    </xf>
    <xf numFmtId="0" fontId="31" fillId="0" borderId="2"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3" xfId="0" applyFont="1" applyBorder="1" applyAlignment="1">
      <alignment horizontal="center" vertical="center" wrapText="1"/>
    </xf>
  </cellXfs>
  <cellStyles count="7">
    <cellStyle name="Звичайний_Додаток _ 3 зм_ни 4575" xfId="6"/>
    <cellStyle name="Обычный" xfId="0" builtinId="0"/>
    <cellStyle name="Обычный 2" xfId="2"/>
    <cellStyle name="Обычный 3" xfId="4"/>
    <cellStyle name="Обычный_Лист1" xfId="5"/>
    <cellStyle name="УровеньСтрок_1" xfId="1" builtinId="1" iLevel="0"/>
    <cellStyle name="Финансовый" xfId="3"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050;&#1086;&#1085;&#1090;&#1088;&#1086;&#1083;&#1080;\26_kapital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озпорядникам"/>
    </sheetNames>
    <sheetDataSet>
      <sheetData sheetId="0">
        <row r="5">
          <cell r="B5" t="str">
            <v xml:space="preserve">Капітальний ремонт (заміна вікон та дверей) АЗПСМ в с.Новосільське Ренійського району Одеської області
</v>
          </cell>
        </row>
        <row r="6">
          <cell r="B6" t="str">
            <v xml:space="preserve"> Капітальний ремонт покрівлі центральної районної лікарні, вул.Дунайська, 15, м.Рені Одеської області</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664"/>
  <sheetViews>
    <sheetView zoomScale="110" zoomScaleNormal="110" workbookViewId="0">
      <selection activeCell="E256" sqref="E256"/>
    </sheetView>
  </sheetViews>
  <sheetFormatPr defaultRowHeight="15" x14ac:dyDescent="0.25"/>
  <cols>
    <col min="1" max="1" width="13.140625" customWidth="1"/>
    <col min="2" max="2" width="12" customWidth="1"/>
    <col min="3" max="3" width="8.42578125" customWidth="1"/>
    <col min="4" max="4" width="7.7109375" customWidth="1"/>
    <col min="5" max="5" width="8.85546875" customWidth="1"/>
    <col min="6" max="6" width="7.42578125" customWidth="1"/>
    <col min="7" max="7" width="7.28515625" customWidth="1"/>
    <col min="8" max="8" width="7.140625" customWidth="1"/>
    <col min="9" max="9" width="8.42578125" customWidth="1"/>
    <col min="10" max="10" width="6.42578125" customWidth="1"/>
    <col min="11" max="11" width="8.140625" customWidth="1"/>
    <col min="12" max="12" width="6.5703125" customWidth="1"/>
    <col min="13" max="13" width="14.7109375" customWidth="1"/>
    <col min="14" max="14" width="14.28515625" customWidth="1"/>
    <col min="15" max="15" width="0.42578125" customWidth="1"/>
  </cols>
  <sheetData>
    <row r="1" spans="1:18" x14ac:dyDescent="0.25">
      <c r="A1" s="333" t="s">
        <v>0</v>
      </c>
      <c r="B1" s="333"/>
      <c r="C1" s="333"/>
      <c r="D1" s="333"/>
      <c r="E1" s="333"/>
      <c r="F1" s="333"/>
      <c r="G1" s="333"/>
      <c r="H1" s="333"/>
      <c r="I1" s="333"/>
      <c r="J1" s="333"/>
      <c r="K1" s="333"/>
      <c r="L1" s="333"/>
      <c r="M1" s="333"/>
      <c r="N1" s="333"/>
      <c r="O1" s="333"/>
      <c r="P1" s="2"/>
      <c r="Q1" s="2"/>
      <c r="R1" s="2"/>
    </row>
    <row r="2" spans="1:18" x14ac:dyDescent="0.25">
      <c r="A2" s="334" t="s">
        <v>35</v>
      </c>
      <c r="B2" s="334"/>
      <c r="C2" s="334"/>
      <c r="D2" s="334"/>
      <c r="E2" s="334"/>
      <c r="F2" s="334"/>
      <c r="G2" s="334"/>
      <c r="H2" s="334"/>
      <c r="I2" s="334"/>
      <c r="J2" s="334"/>
      <c r="K2" s="334"/>
      <c r="L2" s="334"/>
      <c r="M2" s="334"/>
      <c r="N2" s="334"/>
      <c r="O2" s="334"/>
    </row>
    <row r="3" spans="1:18" x14ac:dyDescent="0.25">
      <c r="A3" s="334"/>
      <c r="B3" s="334"/>
      <c r="C3" s="334"/>
      <c r="D3" s="334"/>
      <c r="E3" s="334"/>
      <c r="F3" s="334"/>
      <c r="G3" s="334"/>
      <c r="H3" s="334"/>
      <c r="I3" s="334"/>
      <c r="J3" s="334"/>
      <c r="K3" s="334"/>
      <c r="L3" s="334"/>
      <c r="M3" s="334"/>
      <c r="N3" s="334"/>
      <c r="O3" s="334"/>
    </row>
    <row r="4" spans="1:18" x14ac:dyDescent="0.25">
      <c r="A4" s="335" t="s">
        <v>14</v>
      </c>
      <c r="B4" s="335"/>
      <c r="C4" s="335"/>
      <c r="D4" s="335"/>
      <c r="E4" s="335"/>
      <c r="F4" s="335"/>
      <c r="G4" s="335"/>
      <c r="H4" s="335"/>
      <c r="I4" s="335"/>
      <c r="J4" s="335"/>
      <c r="K4" s="335"/>
      <c r="L4" s="335"/>
      <c r="M4" s="335"/>
      <c r="N4" s="335"/>
      <c r="O4" s="335"/>
    </row>
    <row r="5" spans="1:18" ht="15" customHeight="1" x14ac:dyDescent="0.25">
      <c r="A5" s="331" t="s">
        <v>1</v>
      </c>
      <c r="B5" s="331" t="s">
        <v>2</v>
      </c>
      <c r="C5" s="331" t="s">
        <v>3</v>
      </c>
      <c r="D5" s="332" t="s">
        <v>4</v>
      </c>
      <c r="E5" s="331" t="s">
        <v>5</v>
      </c>
      <c r="F5" s="336" t="s">
        <v>6</v>
      </c>
      <c r="G5" s="336"/>
      <c r="H5" s="336"/>
      <c r="I5" s="336"/>
      <c r="J5" s="336"/>
      <c r="K5" s="336"/>
      <c r="L5" s="336"/>
      <c r="M5" s="331" t="s">
        <v>12</v>
      </c>
      <c r="N5" s="331" t="s">
        <v>13</v>
      </c>
      <c r="O5" s="206"/>
    </row>
    <row r="6" spans="1:18" ht="58.5" customHeight="1" x14ac:dyDescent="0.25">
      <c r="A6" s="331"/>
      <c r="B6" s="331"/>
      <c r="C6" s="331"/>
      <c r="D6" s="332"/>
      <c r="E6" s="331"/>
      <c r="F6" s="330" t="s">
        <v>7</v>
      </c>
      <c r="G6" s="331" t="s">
        <v>36</v>
      </c>
      <c r="H6" s="331" t="s">
        <v>37</v>
      </c>
      <c r="I6" s="331" t="s">
        <v>8</v>
      </c>
      <c r="J6" s="331" t="s">
        <v>9</v>
      </c>
      <c r="K6" s="331" t="s">
        <v>10</v>
      </c>
      <c r="L6" s="331" t="s">
        <v>11</v>
      </c>
      <c r="M6" s="331"/>
      <c r="N6" s="331"/>
      <c r="O6" s="206"/>
    </row>
    <row r="7" spans="1:18" ht="11.25" customHeight="1" x14ac:dyDescent="0.25">
      <c r="A7" s="331"/>
      <c r="B7" s="331"/>
      <c r="C7" s="331"/>
      <c r="D7" s="332"/>
      <c r="E7" s="331"/>
      <c r="F7" s="330"/>
      <c r="G7" s="331"/>
      <c r="H7" s="331"/>
      <c r="I7" s="331"/>
      <c r="J7" s="331"/>
      <c r="K7" s="331"/>
      <c r="L7" s="331"/>
      <c r="M7" s="331"/>
      <c r="N7" s="331"/>
      <c r="O7" s="206"/>
    </row>
    <row r="8" spans="1:18" ht="15" customHeight="1" x14ac:dyDescent="0.25">
      <c r="A8" s="309" t="s">
        <v>1177</v>
      </c>
      <c r="B8" s="309"/>
      <c r="C8" s="309"/>
      <c r="D8" s="309"/>
      <c r="E8" s="309"/>
      <c r="F8" s="309"/>
      <c r="G8" s="309"/>
      <c r="H8" s="309"/>
      <c r="I8" s="309"/>
      <c r="J8" s="309"/>
      <c r="K8" s="309"/>
      <c r="L8" s="309"/>
      <c r="M8" s="309"/>
      <c r="N8" s="309"/>
      <c r="O8" s="206"/>
    </row>
    <row r="9" spans="1:18" ht="46.5" customHeight="1" x14ac:dyDescent="0.25">
      <c r="A9" s="35" t="s">
        <v>1178</v>
      </c>
      <c r="B9" s="313" t="s">
        <v>496</v>
      </c>
      <c r="C9" s="36" t="s">
        <v>47</v>
      </c>
      <c r="D9" s="207">
        <v>2018</v>
      </c>
      <c r="E9" s="207">
        <v>10000</v>
      </c>
      <c r="F9" s="208" t="s">
        <v>775</v>
      </c>
      <c r="G9" s="208" t="s">
        <v>775</v>
      </c>
      <c r="H9" s="208" t="s">
        <v>775</v>
      </c>
      <c r="I9" s="208" t="s">
        <v>775</v>
      </c>
      <c r="J9" s="208" t="s">
        <v>775</v>
      </c>
      <c r="K9" s="208" t="s">
        <v>775</v>
      </c>
      <c r="L9" s="208" t="s">
        <v>775</v>
      </c>
      <c r="M9" s="157" t="s">
        <v>786</v>
      </c>
      <c r="N9" s="35" t="s">
        <v>1201</v>
      </c>
      <c r="O9" s="206"/>
    </row>
    <row r="10" spans="1:18" ht="78.75" customHeight="1" x14ac:dyDescent="0.25">
      <c r="A10" s="35" t="s">
        <v>1179</v>
      </c>
      <c r="B10" s="313"/>
      <c r="C10" s="36" t="s">
        <v>47</v>
      </c>
      <c r="D10" s="207">
        <v>2018</v>
      </c>
      <c r="E10" s="207">
        <v>12000</v>
      </c>
      <c r="F10" s="208" t="s">
        <v>775</v>
      </c>
      <c r="G10" s="208" t="s">
        <v>775</v>
      </c>
      <c r="H10" s="208" t="s">
        <v>775</v>
      </c>
      <c r="I10" s="208" t="s">
        <v>775</v>
      </c>
      <c r="J10" s="208" t="s">
        <v>775</v>
      </c>
      <c r="K10" s="208" t="s">
        <v>775</v>
      </c>
      <c r="L10" s="208" t="s">
        <v>775</v>
      </c>
      <c r="M10" s="157" t="s">
        <v>786</v>
      </c>
      <c r="N10" s="35" t="s">
        <v>1201</v>
      </c>
      <c r="O10" s="206"/>
    </row>
    <row r="11" spans="1:18" ht="63.75" customHeight="1" x14ac:dyDescent="0.25">
      <c r="A11" s="35" t="s">
        <v>1180</v>
      </c>
      <c r="B11" s="35" t="s">
        <v>1181</v>
      </c>
      <c r="C11" s="36" t="s">
        <v>51</v>
      </c>
      <c r="D11" s="207">
        <v>2018</v>
      </c>
      <c r="E11" s="207">
        <v>5393.7</v>
      </c>
      <c r="F11" s="208" t="s">
        <v>775</v>
      </c>
      <c r="G11" s="208" t="s">
        <v>775</v>
      </c>
      <c r="H11" s="208" t="s">
        <v>775</v>
      </c>
      <c r="I11" s="208" t="s">
        <v>775</v>
      </c>
      <c r="J11" s="208" t="s">
        <v>775</v>
      </c>
      <c r="K11" s="208" t="s">
        <v>775</v>
      </c>
      <c r="L11" s="208" t="s">
        <v>775</v>
      </c>
      <c r="M11" s="35" t="s">
        <v>1204</v>
      </c>
      <c r="N11" s="35" t="s">
        <v>1201</v>
      </c>
      <c r="O11" s="206"/>
    </row>
    <row r="12" spans="1:18" ht="115.5" customHeight="1" x14ac:dyDescent="0.25">
      <c r="A12" s="35" t="s">
        <v>1198</v>
      </c>
      <c r="B12" s="209" t="s">
        <v>436</v>
      </c>
      <c r="C12" s="36" t="s">
        <v>60</v>
      </c>
      <c r="D12" s="207">
        <v>2018</v>
      </c>
      <c r="E12" s="207">
        <v>286.08</v>
      </c>
      <c r="F12" s="208">
        <v>286.08</v>
      </c>
      <c r="G12" s="207">
        <v>286.08</v>
      </c>
      <c r="H12" s="208" t="s">
        <v>775</v>
      </c>
      <c r="I12" s="208" t="s">
        <v>775</v>
      </c>
      <c r="J12" s="208" t="s">
        <v>775</v>
      </c>
      <c r="K12" s="208" t="s">
        <v>775</v>
      </c>
      <c r="L12" s="208" t="s">
        <v>775</v>
      </c>
      <c r="M12" s="35" t="s">
        <v>1183</v>
      </c>
      <c r="N12" s="260" t="s">
        <v>2115</v>
      </c>
      <c r="O12" s="206"/>
    </row>
    <row r="13" spans="1:18" ht="42.75" customHeight="1" x14ac:dyDescent="0.25">
      <c r="A13" s="35" t="s">
        <v>1184</v>
      </c>
      <c r="B13" s="313" t="s">
        <v>436</v>
      </c>
      <c r="C13" s="36" t="s">
        <v>60</v>
      </c>
      <c r="D13" s="207">
        <v>2018</v>
      </c>
      <c r="E13" s="207">
        <v>2600</v>
      </c>
      <c r="F13" s="208" t="s">
        <v>775</v>
      </c>
      <c r="G13" s="208" t="s">
        <v>775</v>
      </c>
      <c r="H13" s="208" t="s">
        <v>775</v>
      </c>
      <c r="I13" s="208" t="s">
        <v>775</v>
      </c>
      <c r="J13" s="208" t="s">
        <v>775</v>
      </c>
      <c r="K13" s="208" t="s">
        <v>775</v>
      </c>
      <c r="L13" s="208" t="s">
        <v>775</v>
      </c>
      <c r="M13" s="35" t="s">
        <v>1183</v>
      </c>
      <c r="N13" s="35" t="s">
        <v>1201</v>
      </c>
      <c r="O13" s="206"/>
    </row>
    <row r="14" spans="1:18" ht="51.75" customHeight="1" x14ac:dyDescent="0.25">
      <c r="A14" s="35" t="s">
        <v>1187</v>
      </c>
      <c r="B14" s="313"/>
      <c r="C14" s="36" t="s">
        <v>60</v>
      </c>
      <c r="D14" s="207">
        <v>2018</v>
      </c>
      <c r="E14" s="207">
        <v>100</v>
      </c>
      <c r="F14" s="208" t="s">
        <v>775</v>
      </c>
      <c r="G14" s="208" t="s">
        <v>775</v>
      </c>
      <c r="H14" s="208" t="s">
        <v>775</v>
      </c>
      <c r="I14" s="208" t="s">
        <v>775</v>
      </c>
      <c r="J14" s="208" t="s">
        <v>775</v>
      </c>
      <c r="K14" s="208" t="s">
        <v>775</v>
      </c>
      <c r="L14" s="208" t="s">
        <v>775</v>
      </c>
      <c r="M14" s="35" t="s">
        <v>1183</v>
      </c>
      <c r="N14" s="35" t="s">
        <v>1201</v>
      </c>
      <c r="O14" s="206"/>
    </row>
    <row r="15" spans="1:18" ht="73.5" customHeight="1" x14ac:dyDescent="0.25">
      <c r="A15" s="35" t="s">
        <v>1196</v>
      </c>
      <c r="B15" s="35" t="s">
        <v>1197</v>
      </c>
      <c r="C15" s="36" t="s">
        <v>60</v>
      </c>
      <c r="D15" s="207">
        <v>2018</v>
      </c>
      <c r="E15" s="207">
        <v>1450</v>
      </c>
      <c r="F15" s="208">
        <v>1440</v>
      </c>
      <c r="G15" s="207">
        <v>135</v>
      </c>
      <c r="H15" s="208" t="s">
        <v>775</v>
      </c>
      <c r="I15" s="207">
        <v>1305</v>
      </c>
      <c r="J15" s="208" t="s">
        <v>775</v>
      </c>
      <c r="K15" s="208" t="s">
        <v>775</v>
      </c>
      <c r="L15" s="208" t="s">
        <v>775</v>
      </c>
      <c r="M15" s="35" t="s">
        <v>1182</v>
      </c>
      <c r="N15" s="260" t="s">
        <v>2115</v>
      </c>
      <c r="O15" s="206"/>
    </row>
    <row r="16" spans="1:18" ht="47.25" customHeight="1" x14ac:dyDescent="0.25">
      <c r="A16" s="35" t="s">
        <v>1185</v>
      </c>
      <c r="B16" s="313" t="s">
        <v>1186</v>
      </c>
      <c r="C16" s="36" t="s">
        <v>60</v>
      </c>
      <c r="D16" s="207">
        <v>2018</v>
      </c>
      <c r="E16" s="105">
        <v>1500</v>
      </c>
      <c r="F16" s="208" t="s">
        <v>775</v>
      </c>
      <c r="G16" s="208" t="s">
        <v>775</v>
      </c>
      <c r="H16" s="208" t="s">
        <v>775</v>
      </c>
      <c r="I16" s="208" t="s">
        <v>775</v>
      </c>
      <c r="J16" s="208" t="s">
        <v>775</v>
      </c>
      <c r="K16" s="208" t="s">
        <v>775</v>
      </c>
      <c r="L16" s="208" t="s">
        <v>775</v>
      </c>
      <c r="M16" s="35" t="s">
        <v>1183</v>
      </c>
      <c r="N16" s="35" t="s">
        <v>1201</v>
      </c>
      <c r="O16" s="206"/>
    </row>
    <row r="17" spans="1:15" ht="42" customHeight="1" x14ac:dyDescent="0.25">
      <c r="A17" s="35" t="s">
        <v>1188</v>
      </c>
      <c r="B17" s="313"/>
      <c r="C17" s="36" t="s">
        <v>60</v>
      </c>
      <c r="D17" s="207">
        <v>2018</v>
      </c>
      <c r="E17" s="207">
        <v>4000</v>
      </c>
      <c r="F17" s="208" t="s">
        <v>775</v>
      </c>
      <c r="G17" s="208" t="s">
        <v>775</v>
      </c>
      <c r="H17" s="208" t="s">
        <v>775</v>
      </c>
      <c r="I17" s="208" t="s">
        <v>775</v>
      </c>
      <c r="J17" s="208" t="s">
        <v>775</v>
      </c>
      <c r="K17" s="208" t="s">
        <v>775</v>
      </c>
      <c r="L17" s="208" t="s">
        <v>775</v>
      </c>
      <c r="M17" s="35" t="s">
        <v>1183</v>
      </c>
      <c r="N17" s="35" t="s">
        <v>1201</v>
      </c>
      <c r="O17" s="206"/>
    </row>
    <row r="18" spans="1:15" ht="27.75" customHeight="1" x14ac:dyDescent="0.25">
      <c r="A18" s="35" t="s">
        <v>1189</v>
      </c>
      <c r="B18" s="313"/>
      <c r="C18" s="36" t="s">
        <v>60</v>
      </c>
      <c r="D18" s="207">
        <v>2018</v>
      </c>
      <c r="E18" s="207">
        <v>500</v>
      </c>
      <c r="F18" s="208" t="s">
        <v>775</v>
      </c>
      <c r="G18" s="208" t="s">
        <v>775</v>
      </c>
      <c r="H18" s="208" t="s">
        <v>775</v>
      </c>
      <c r="I18" s="208" t="s">
        <v>775</v>
      </c>
      <c r="J18" s="208" t="s">
        <v>775</v>
      </c>
      <c r="K18" s="208" t="s">
        <v>775</v>
      </c>
      <c r="L18" s="208" t="s">
        <v>775</v>
      </c>
      <c r="M18" s="35" t="s">
        <v>1183</v>
      </c>
      <c r="N18" s="35" t="s">
        <v>1201</v>
      </c>
      <c r="O18" s="206"/>
    </row>
    <row r="19" spans="1:15" ht="42" customHeight="1" x14ac:dyDescent="0.25">
      <c r="A19" s="35" t="s">
        <v>1190</v>
      </c>
      <c r="B19" s="310" t="s">
        <v>1199</v>
      </c>
      <c r="C19" s="210" t="s">
        <v>448</v>
      </c>
      <c r="D19" s="83">
        <v>2018</v>
      </c>
      <c r="E19" s="83">
        <v>100</v>
      </c>
      <c r="F19" s="280">
        <v>99.997649999999993</v>
      </c>
      <c r="G19" s="280">
        <v>99.997649999999993</v>
      </c>
      <c r="H19" s="208" t="s">
        <v>775</v>
      </c>
      <c r="I19" s="208" t="s">
        <v>775</v>
      </c>
      <c r="J19" s="208" t="s">
        <v>775</v>
      </c>
      <c r="K19" s="208" t="s">
        <v>775</v>
      </c>
      <c r="L19" s="208" t="s">
        <v>775</v>
      </c>
      <c r="M19" s="161" t="s">
        <v>2182</v>
      </c>
      <c r="N19" s="260" t="s">
        <v>2106</v>
      </c>
      <c r="O19" s="206"/>
    </row>
    <row r="20" spans="1:15" ht="51" customHeight="1" x14ac:dyDescent="0.25">
      <c r="A20" s="35" t="s">
        <v>1191</v>
      </c>
      <c r="B20" s="311"/>
      <c r="C20" s="36" t="s">
        <v>42</v>
      </c>
      <c r="D20" s="207">
        <v>2018</v>
      </c>
      <c r="E20" s="207">
        <v>1490</v>
      </c>
      <c r="F20" s="207">
        <v>1488.7</v>
      </c>
      <c r="G20" s="207">
        <v>1488.7</v>
      </c>
      <c r="H20" s="208" t="s">
        <v>775</v>
      </c>
      <c r="I20" s="208" t="s">
        <v>775</v>
      </c>
      <c r="J20" s="208" t="s">
        <v>775</v>
      </c>
      <c r="K20" s="208" t="s">
        <v>775</v>
      </c>
      <c r="L20" s="208" t="s">
        <v>775</v>
      </c>
      <c r="M20" s="35" t="s">
        <v>1192</v>
      </c>
      <c r="N20" s="35" t="s">
        <v>2106</v>
      </c>
      <c r="O20" s="206"/>
    </row>
    <row r="21" spans="1:15" ht="52.5" customHeight="1" x14ac:dyDescent="0.25">
      <c r="A21" s="35" t="s">
        <v>1193</v>
      </c>
      <c r="B21" s="35" t="s">
        <v>980</v>
      </c>
      <c r="C21" s="36" t="s">
        <v>74</v>
      </c>
      <c r="D21" s="207">
        <v>2018</v>
      </c>
      <c r="E21" s="207">
        <v>3000</v>
      </c>
      <c r="F21" s="208" t="s">
        <v>775</v>
      </c>
      <c r="G21" s="208" t="s">
        <v>775</v>
      </c>
      <c r="H21" s="208" t="s">
        <v>775</v>
      </c>
      <c r="I21" s="208" t="s">
        <v>775</v>
      </c>
      <c r="J21" s="208" t="s">
        <v>775</v>
      </c>
      <c r="K21" s="208" t="s">
        <v>775</v>
      </c>
      <c r="L21" s="208" t="s">
        <v>775</v>
      </c>
      <c r="M21" s="211" t="s">
        <v>775</v>
      </c>
      <c r="N21" s="35" t="s">
        <v>1201</v>
      </c>
      <c r="O21" s="206"/>
    </row>
    <row r="22" spans="1:15" ht="51.75" customHeight="1" x14ac:dyDescent="0.25">
      <c r="A22" s="35" t="s">
        <v>1194</v>
      </c>
      <c r="B22" s="313" t="s">
        <v>1200</v>
      </c>
      <c r="C22" s="36" t="s">
        <v>344</v>
      </c>
      <c r="D22" s="207">
        <v>2018</v>
      </c>
      <c r="E22" s="207">
        <v>2100.4</v>
      </c>
      <c r="F22" s="208" t="s">
        <v>775</v>
      </c>
      <c r="G22" s="208" t="s">
        <v>775</v>
      </c>
      <c r="H22" s="208" t="s">
        <v>775</v>
      </c>
      <c r="I22" s="208" t="s">
        <v>775</v>
      </c>
      <c r="J22" s="208" t="s">
        <v>775</v>
      </c>
      <c r="K22" s="208" t="s">
        <v>775</v>
      </c>
      <c r="L22" s="208" t="s">
        <v>775</v>
      </c>
      <c r="M22" s="211" t="s">
        <v>775</v>
      </c>
      <c r="N22" s="35" t="s">
        <v>1201</v>
      </c>
      <c r="O22" s="206"/>
    </row>
    <row r="23" spans="1:15" ht="44.25" customHeight="1" x14ac:dyDescent="0.25">
      <c r="A23" s="35" t="s">
        <v>1195</v>
      </c>
      <c r="B23" s="313"/>
      <c r="C23" s="36" t="s">
        <v>344</v>
      </c>
      <c r="D23" s="207">
        <v>2018</v>
      </c>
      <c r="E23" s="207">
        <v>300</v>
      </c>
      <c r="F23" s="208" t="s">
        <v>775</v>
      </c>
      <c r="G23" s="208" t="s">
        <v>775</v>
      </c>
      <c r="H23" s="208" t="s">
        <v>775</v>
      </c>
      <c r="I23" s="208" t="s">
        <v>775</v>
      </c>
      <c r="J23" s="208" t="s">
        <v>775</v>
      </c>
      <c r="K23" s="208" t="s">
        <v>775</v>
      </c>
      <c r="L23" s="208" t="s">
        <v>775</v>
      </c>
      <c r="M23" s="211" t="s">
        <v>775</v>
      </c>
      <c r="N23" s="35" t="s">
        <v>1201</v>
      </c>
      <c r="O23" s="206"/>
    </row>
    <row r="24" spans="1:15" ht="18" customHeight="1" x14ac:dyDescent="0.25">
      <c r="A24" s="312" t="s">
        <v>1255</v>
      </c>
      <c r="B24" s="312"/>
      <c r="C24" s="312"/>
      <c r="D24" s="312"/>
      <c r="E24" s="312"/>
      <c r="F24" s="312"/>
      <c r="G24" s="312"/>
      <c r="H24" s="312"/>
      <c r="I24" s="312"/>
      <c r="J24" s="312"/>
      <c r="K24" s="312"/>
      <c r="L24" s="312"/>
      <c r="M24" s="312"/>
      <c r="N24" s="312"/>
      <c r="O24" s="206"/>
    </row>
    <row r="25" spans="1:15" ht="53.25" customHeight="1" x14ac:dyDescent="0.25">
      <c r="A25" s="160" t="s">
        <v>1407</v>
      </c>
      <c r="B25" s="160" t="s">
        <v>481</v>
      </c>
      <c r="C25" s="36" t="s">
        <v>47</v>
      </c>
      <c r="D25" s="6">
        <v>2018</v>
      </c>
      <c r="E25" s="105">
        <v>52000</v>
      </c>
      <c r="F25" s="105">
        <v>16600</v>
      </c>
      <c r="G25" s="211" t="s">
        <v>775</v>
      </c>
      <c r="H25" s="105">
        <v>1700</v>
      </c>
      <c r="I25" s="105">
        <v>14900</v>
      </c>
      <c r="J25" s="211" t="s">
        <v>775</v>
      </c>
      <c r="K25" s="211" t="s">
        <v>775</v>
      </c>
      <c r="L25" s="211" t="s">
        <v>775</v>
      </c>
      <c r="M25" s="196" t="s">
        <v>1409</v>
      </c>
      <c r="N25" s="211" t="s">
        <v>1725</v>
      </c>
      <c r="O25" s="206"/>
    </row>
    <row r="26" spans="1:15" ht="114" customHeight="1" x14ac:dyDescent="0.25">
      <c r="A26" s="160" t="s">
        <v>1410</v>
      </c>
      <c r="B26" s="160" t="s">
        <v>1411</v>
      </c>
      <c r="C26" s="36" t="s">
        <v>47</v>
      </c>
      <c r="D26" s="6">
        <v>2018</v>
      </c>
      <c r="E26" s="105">
        <v>120</v>
      </c>
      <c r="F26" s="105">
        <v>120</v>
      </c>
      <c r="G26" s="211" t="s">
        <v>775</v>
      </c>
      <c r="H26" s="105">
        <v>120</v>
      </c>
      <c r="I26" s="211" t="s">
        <v>775</v>
      </c>
      <c r="J26" s="211" t="s">
        <v>775</v>
      </c>
      <c r="K26" s="211" t="s">
        <v>775</v>
      </c>
      <c r="L26" s="211" t="s">
        <v>775</v>
      </c>
      <c r="M26" s="160" t="s">
        <v>1412</v>
      </c>
      <c r="N26" s="35" t="s">
        <v>2106</v>
      </c>
      <c r="O26" s="206"/>
    </row>
    <row r="27" spans="1:15" ht="71.25" customHeight="1" x14ac:dyDescent="0.25">
      <c r="A27" s="160" t="s">
        <v>1413</v>
      </c>
      <c r="B27" s="160" t="s">
        <v>393</v>
      </c>
      <c r="C27" s="36" t="s">
        <v>344</v>
      </c>
      <c r="D27" s="6">
        <v>2018</v>
      </c>
      <c r="E27" s="105">
        <v>3250</v>
      </c>
      <c r="F27" s="105">
        <v>3250</v>
      </c>
      <c r="G27" s="211" t="s">
        <v>775</v>
      </c>
      <c r="H27" s="105">
        <v>3250</v>
      </c>
      <c r="I27" s="211" t="s">
        <v>775</v>
      </c>
      <c r="J27" s="211" t="s">
        <v>775</v>
      </c>
      <c r="K27" s="211" t="s">
        <v>775</v>
      </c>
      <c r="L27" s="211" t="s">
        <v>775</v>
      </c>
      <c r="M27" s="160" t="s">
        <v>1414</v>
      </c>
      <c r="N27" s="35" t="s">
        <v>2106</v>
      </c>
      <c r="O27" s="206"/>
    </row>
    <row r="28" spans="1:15" ht="43.5" customHeight="1" x14ac:dyDescent="0.25">
      <c r="A28" s="160" t="s">
        <v>1415</v>
      </c>
      <c r="B28" s="1" t="s">
        <v>1416</v>
      </c>
      <c r="C28" s="6" t="s">
        <v>51</v>
      </c>
      <c r="D28" s="6">
        <v>2018</v>
      </c>
      <c r="E28" s="105">
        <v>1698</v>
      </c>
      <c r="F28" s="105">
        <v>1698</v>
      </c>
      <c r="G28" s="211" t="s">
        <v>775</v>
      </c>
      <c r="H28" s="105">
        <v>698</v>
      </c>
      <c r="I28" s="105">
        <v>1000</v>
      </c>
      <c r="J28" s="211" t="s">
        <v>775</v>
      </c>
      <c r="K28" s="211" t="s">
        <v>775</v>
      </c>
      <c r="L28" s="211" t="s">
        <v>775</v>
      </c>
      <c r="M28" s="160" t="s">
        <v>2116</v>
      </c>
      <c r="N28" s="35" t="s">
        <v>2106</v>
      </c>
      <c r="O28" s="212"/>
    </row>
    <row r="29" spans="1:15" ht="73.5" x14ac:dyDescent="0.25">
      <c r="A29" s="160" t="s">
        <v>1417</v>
      </c>
      <c r="B29" s="1"/>
      <c r="C29" s="6" t="s">
        <v>51</v>
      </c>
      <c r="D29" s="6">
        <v>2018</v>
      </c>
      <c r="E29" s="105">
        <v>1700</v>
      </c>
      <c r="F29" s="105">
        <v>1700</v>
      </c>
      <c r="G29" s="211" t="s">
        <v>775</v>
      </c>
      <c r="H29" s="105">
        <v>1590</v>
      </c>
      <c r="I29" s="105">
        <v>110</v>
      </c>
      <c r="J29" s="211" t="s">
        <v>775</v>
      </c>
      <c r="K29" s="211" t="s">
        <v>775</v>
      </c>
      <c r="L29" s="211" t="s">
        <v>775</v>
      </c>
      <c r="M29" s="160" t="s">
        <v>2117</v>
      </c>
      <c r="N29" s="35" t="s">
        <v>2106</v>
      </c>
      <c r="O29" s="212"/>
    </row>
    <row r="30" spans="1:15" ht="55.5" customHeight="1" x14ac:dyDescent="0.25">
      <c r="A30" s="160" t="s">
        <v>1418</v>
      </c>
      <c r="B30" s="1" t="s">
        <v>1419</v>
      </c>
      <c r="C30" s="36" t="s">
        <v>344</v>
      </c>
      <c r="D30" s="6">
        <v>2018</v>
      </c>
      <c r="E30" s="105">
        <v>4000</v>
      </c>
      <c r="F30" s="105">
        <v>4000</v>
      </c>
      <c r="G30" s="211" t="s">
        <v>775</v>
      </c>
      <c r="H30" s="105">
        <v>2000</v>
      </c>
      <c r="I30" s="105">
        <v>2000</v>
      </c>
      <c r="J30" s="211" t="s">
        <v>775</v>
      </c>
      <c r="K30" s="211" t="s">
        <v>775</v>
      </c>
      <c r="L30" s="211" t="s">
        <v>775</v>
      </c>
      <c r="M30" s="211" t="s">
        <v>775</v>
      </c>
      <c r="N30" s="35" t="s">
        <v>2106</v>
      </c>
      <c r="O30" s="206"/>
    </row>
    <row r="31" spans="1:15" ht="61.5" customHeight="1" x14ac:dyDescent="0.25">
      <c r="A31" s="160" t="s">
        <v>1464</v>
      </c>
      <c r="B31" s="1"/>
      <c r="C31" s="36" t="s">
        <v>344</v>
      </c>
      <c r="D31" s="6">
        <v>2018</v>
      </c>
      <c r="E31" s="105">
        <v>2000</v>
      </c>
      <c r="F31" s="208">
        <v>419</v>
      </c>
      <c r="G31" s="105">
        <v>300</v>
      </c>
      <c r="H31" s="105">
        <v>119</v>
      </c>
      <c r="I31" s="211" t="s">
        <v>775</v>
      </c>
      <c r="J31" s="211" t="s">
        <v>775</v>
      </c>
      <c r="K31" s="211" t="s">
        <v>775</v>
      </c>
      <c r="L31" s="211" t="s">
        <v>775</v>
      </c>
      <c r="M31" s="160" t="s">
        <v>2118</v>
      </c>
      <c r="N31" s="35" t="s">
        <v>1725</v>
      </c>
      <c r="O31" s="206"/>
    </row>
    <row r="32" spans="1:15" ht="21" customHeight="1" x14ac:dyDescent="0.25">
      <c r="A32" s="312" t="s">
        <v>1256</v>
      </c>
      <c r="B32" s="312"/>
      <c r="C32" s="312"/>
      <c r="D32" s="312"/>
      <c r="E32" s="312"/>
      <c r="F32" s="312"/>
      <c r="G32" s="312"/>
      <c r="H32" s="312"/>
      <c r="I32" s="312"/>
      <c r="J32" s="312"/>
      <c r="K32" s="312"/>
      <c r="L32" s="312"/>
      <c r="M32" s="312"/>
      <c r="N32" s="312"/>
      <c r="O32" s="206"/>
    </row>
    <row r="33" spans="1:15" ht="123.75" customHeight="1" x14ac:dyDescent="0.25">
      <c r="A33" s="64" t="s">
        <v>1488</v>
      </c>
      <c r="B33" s="64" t="s">
        <v>1489</v>
      </c>
      <c r="C33" s="36" t="s">
        <v>47</v>
      </c>
      <c r="D33" s="6">
        <v>2018</v>
      </c>
      <c r="E33" s="6">
        <v>3302.9</v>
      </c>
      <c r="F33" s="6">
        <v>199.1</v>
      </c>
      <c r="G33" s="6"/>
      <c r="H33" s="6">
        <v>199.1</v>
      </c>
      <c r="I33" s="211" t="s">
        <v>775</v>
      </c>
      <c r="J33" s="211" t="s">
        <v>775</v>
      </c>
      <c r="K33" s="211" t="s">
        <v>775</v>
      </c>
      <c r="L33" s="211" t="s">
        <v>775</v>
      </c>
      <c r="M33" s="158" t="s">
        <v>2119</v>
      </c>
      <c r="N33" s="35" t="s">
        <v>1725</v>
      </c>
      <c r="O33" s="206"/>
    </row>
    <row r="34" spans="1:15" ht="105" customHeight="1" x14ac:dyDescent="0.25">
      <c r="A34" s="64" t="s">
        <v>1490</v>
      </c>
      <c r="B34" s="64" t="s">
        <v>1491</v>
      </c>
      <c r="C34" s="6" t="s">
        <v>344</v>
      </c>
      <c r="D34" s="6" t="s">
        <v>48</v>
      </c>
      <c r="E34" s="105">
        <v>54</v>
      </c>
      <c r="F34" s="6">
        <v>53.1</v>
      </c>
      <c r="G34" s="211" t="s">
        <v>775</v>
      </c>
      <c r="H34" s="6">
        <v>53.1</v>
      </c>
      <c r="I34" s="211" t="s">
        <v>775</v>
      </c>
      <c r="J34" s="211" t="s">
        <v>775</v>
      </c>
      <c r="K34" s="211" t="s">
        <v>775</v>
      </c>
      <c r="L34" s="211" t="s">
        <v>775</v>
      </c>
      <c r="M34" s="257" t="s">
        <v>1562</v>
      </c>
      <c r="N34" s="35" t="s">
        <v>1725</v>
      </c>
      <c r="O34" s="206"/>
    </row>
    <row r="35" spans="1:15" ht="55.5" customHeight="1" x14ac:dyDescent="0.25">
      <c r="A35" s="196" t="s">
        <v>1492</v>
      </c>
      <c r="B35" s="159" t="s">
        <v>1493</v>
      </c>
      <c r="C35" s="161" t="s">
        <v>51</v>
      </c>
      <c r="D35" s="159">
        <v>2017</v>
      </c>
      <c r="E35" s="285">
        <v>749.91</v>
      </c>
      <c r="F35" s="285">
        <f>743.85537+4.23607</f>
        <v>748.09144000000003</v>
      </c>
      <c r="G35" s="285">
        <f>743.85537+4.23607</f>
        <v>748.09144000000003</v>
      </c>
      <c r="H35" s="211" t="s">
        <v>775</v>
      </c>
      <c r="I35" s="211" t="s">
        <v>775</v>
      </c>
      <c r="J35" s="211" t="s">
        <v>775</v>
      </c>
      <c r="K35" s="211" t="s">
        <v>775</v>
      </c>
      <c r="L35" s="211" t="s">
        <v>775</v>
      </c>
      <c r="M35" s="159" t="s">
        <v>2182</v>
      </c>
      <c r="N35" s="35" t="s">
        <v>1725</v>
      </c>
      <c r="O35" s="206"/>
    </row>
    <row r="36" spans="1:15" ht="85.5" customHeight="1" x14ac:dyDescent="0.25">
      <c r="A36" s="160" t="s">
        <v>1494</v>
      </c>
      <c r="B36" s="160" t="s">
        <v>807</v>
      </c>
      <c r="C36" s="6" t="s">
        <v>60</v>
      </c>
      <c r="D36" s="6">
        <v>2018</v>
      </c>
      <c r="E36" s="6">
        <v>803.1</v>
      </c>
      <c r="F36" s="6">
        <v>234.7</v>
      </c>
      <c r="G36" s="211" t="s">
        <v>775</v>
      </c>
      <c r="H36" s="6">
        <v>234.7</v>
      </c>
      <c r="I36" s="211" t="s">
        <v>775</v>
      </c>
      <c r="J36" s="211" t="s">
        <v>775</v>
      </c>
      <c r="K36" s="211" t="s">
        <v>775</v>
      </c>
      <c r="L36" s="211" t="s">
        <v>775</v>
      </c>
      <c r="M36" s="35" t="s">
        <v>1183</v>
      </c>
      <c r="N36" s="35" t="s">
        <v>1725</v>
      </c>
      <c r="O36" s="206"/>
    </row>
    <row r="37" spans="1:15" ht="54.75" customHeight="1" x14ac:dyDescent="0.25">
      <c r="A37" s="196" t="s">
        <v>2201</v>
      </c>
      <c r="B37" s="159" t="s">
        <v>1495</v>
      </c>
      <c r="C37" s="270" t="s">
        <v>344</v>
      </c>
      <c r="D37" s="270" t="s">
        <v>48</v>
      </c>
      <c r="E37" s="270">
        <v>250</v>
      </c>
      <c r="F37" s="280">
        <f>73.6587+176.07752</f>
        <v>249.73622</v>
      </c>
      <c r="G37" s="280">
        <f>73.6587+176.07752</f>
        <v>249.73622</v>
      </c>
      <c r="H37" s="211" t="s">
        <v>775</v>
      </c>
      <c r="I37" s="211" t="s">
        <v>775</v>
      </c>
      <c r="J37" s="211" t="s">
        <v>775</v>
      </c>
      <c r="K37" s="211" t="s">
        <v>775</v>
      </c>
      <c r="L37" s="211" t="s">
        <v>775</v>
      </c>
      <c r="M37" s="159" t="s">
        <v>2182</v>
      </c>
      <c r="N37" s="35" t="s">
        <v>1725</v>
      </c>
      <c r="O37" s="206"/>
    </row>
    <row r="38" spans="1:15" ht="14.25" customHeight="1" x14ac:dyDescent="0.25">
      <c r="A38" s="312" t="s">
        <v>1257</v>
      </c>
      <c r="B38" s="312"/>
      <c r="C38" s="312"/>
      <c r="D38" s="312"/>
      <c r="E38" s="312"/>
      <c r="F38" s="312"/>
      <c r="G38" s="312"/>
      <c r="H38" s="312"/>
      <c r="I38" s="312"/>
      <c r="J38" s="312"/>
      <c r="K38" s="312"/>
      <c r="L38" s="312"/>
      <c r="M38" s="312"/>
      <c r="N38" s="312"/>
      <c r="O38" s="206"/>
    </row>
    <row r="39" spans="1:15" ht="82.5" customHeight="1" x14ac:dyDescent="0.25">
      <c r="A39" s="209" t="s">
        <v>1345</v>
      </c>
      <c r="B39" s="209" t="s">
        <v>2107</v>
      </c>
      <c r="C39" s="36" t="s">
        <v>47</v>
      </c>
      <c r="D39" s="213">
        <v>2018</v>
      </c>
      <c r="E39" s="286">
        <v>1450</v>
      </c>
      <c r="F39" s="211" t="s">
        <v>775</v>
      </c>
      <c r="G39" s="211" t="s">
        <v>775</v>
      </c>
      <c r="H39" s="211" t="s">
        <v>775</v>
      </c>
      <c r="I39" s="211" t="s">
        <v>775</v>
      </c>
      <c r="J39" s="211" t="s">
        <v>775</v>
      </c>
      <c r="K39" s="211" t="s">
        <v>775</v>
      </c>
      <c r="L39" s="211" t="s">
        <v>775</v>
      </c>
      <c r="M39" s="214" t="s">
        <v>1353</v>
      </c>
      <c r="N39" s="213" t="s">
        <v>775</v>
      </c>
      <c r="O39" s="206"/>
    </row>
    <row r="40" spans="1:15" ht="51" customHeight="1" x14ac:dyDescent="0.25">
      <c r="A40" s="209" t="s">
        <v>1346</v>
      </c>
      <c r="B40" s="310" t="s">
        <v>2107</v>
      </c>
      <c r="C40" s="36" t="s">
        <v>47</v>
      </c>
      <c r="D40" s="213">
        <v>2018</v>
      </c>
      <c r="E40" s="286">
        <v>1500</v>
      </c>
      <c r="F40" s="211" t="s">
        <v>775</v>
      </c>
      <c r="G40" s="211" t="s">
        <v>775</v>
      </c>
      <c r="H40" s="211" t="s">
        <v>775</v>
      </c>
      <c r="I40" s="211" t="s">
        <v>775</v>
      </c>
      <c r="J40" s="211" t="s">
        <v>775</v>
      </c>
      <c r="K40" s="211" t="s">
        <v>775</v>
      </c>
      <c r="L40" s="211" t="s">
        <v>775</v>
      </c>
      <c r="M40" s="214" t="s">
        <v>1353</v>
      </c>
      <c r="N40" s="213" t="s">
        <v>775</v>
      </c>
      <c r="O40" s="206"/>
    </row>
    <row r="41" spans="1:15" s="126" customFormat="1" ht="51" customHeight="1" x14ac:dyDescent="0.25">
      <c r="A41" s="215" t="s">
        <v>2183</v>
      </c>
      <c r="B41" s="311"/>
      <c r="C41" s="161"/>
      <c r="D41" s="161">
        <v>2017</v>
      </c>
      <c r="E41" s="280">
        <v>1498.7840000000001</v>
      </c>
      <c r="F41" s="280">
        <v>1479.1291699999999</v>
      </c>
      <c r="G41" s="280">
        <v>1479.1291699999999</v>
      </c>
      <c r="H41" s="161" t="s">
        <v>775</v>
      </c>
      <c r="I41" s="161" t="s">
        <v>775</v>
      </c>
      <c r="J41" s="161" t="s">
        <v>775</v>
      </c>
      <c r="K41" s="161" t="s">
        <v>775</v>
      </c>
      <c r="L41" s="161" t="s">
        <v>775</v>
      </c>
      <c r="M41" s="260" t="s">
        <v>1725</v>
      </c>
      <c r="N41" s="256" t="s">
        <v>2832</v>
      </c>
      <c r="O41" s="206"/>
    </row>
    <row r="42" spans="1:15" ht="65.25" customHeight="1" x14ac:dyDescent="0.25">
      <c r="A42" s="209" t="s">
        <v>1347</v>
      </c>
      <c r="B42" s="209" t="s">
        <v>2108</v>
      </c>
      <c r="C42" s="36" t="s">
        <v>47</v>
      </c>
      <c r="D42" s="213">
        <v>2018</v>
      </c>
      <c r="E42" s="286">
        <v>8000</v>
      </c>
      <c r="F42" s="211" t="s">
        <v>775</v>
      </c>
      <c r="G42" s="211" t="s">
        <v>775</v>
      </c>
      <c r="H42" s="211" t="s">
        <v>775</v>
      </c>
      <c r="I42" s="211" t="s">
        <v>775</v>
      </c>
      <c r="J42" s="211" t="s">
        <v>775</v>
      </c>
      <c r="K42" s="211" t="s">
        <v>775</v>
      </c>
      <c r="L42" s="211" t="s">
        <v>775</v>
      </c>
      <c r="M42" s="214" t="s">
        <v>1353</v>
      </c>
      <c r="N42" s="213" t="s">
        <v>775</v>
      </c>
      <c r="O42" s="206"/>
    </row>
    <row r="43" spans="1:15" ht="52.5" customHeight="1" x14ac:dyDescent="0.25">
      <c r="A43" s="209" t="s">
        <v>1348</v>
      </c>
      <c r="B43" s="209" t="s">
        <v>2109</v>
      </c>
      <c r="C43" s="213" t="s">
        <v>2114</v>
      </c>
      <c r="D43" s="213">
        <v>2018</v>
      </c>
      <c r="E43" s="286">
        <v>4046.4</v>
      </c>
      <c r="F43" s="211" t="s">
        <v>775</v>
      </c>
      <c r="G43" s="211" t="s">
        <v>775</v>
      </c>
      <c r="H43" s="211" t="s">
        <v>775</v>
      </c>
      <c r="I43" s="211" t="s">
        <v>775</v>
      </c>
      <c r="J43" s="211" t="s">
        <v>775</v>
      </c>
      <c r="K43" s="211" t="s">
        <v>775</v>
      </c>
      <c r="L43" s="211" t="s">
        <v>775</v>
      </c>
      <c r="M43" s="214" t="s">
        <v>1353</v>
      </c>
      <c r="N43" s="213" t="s">
        <v>775</v>
      </c>
      <c r="O43" s="206"/>
    </row>
    <row r="44" spans="1:15" ht="45.75" customHeight="1" x14ac:dyDescent="0.25">
      <c r="A44" s="209" t="s">
        <v>1349</v>
      </c>
      <c r="B44" s="209" t="s">
        <v>134</v>
      </c>
      <c r="C44" s="213" t="s">
        <v>51</v>
      </c>
      <c r="D44" s="213">
        <v>2018</v>
      </c>
      <c r="E44" s="286">
        <v>690</v>
      </c>
      <c r="F44" s="211" t="s">
        <v>775</v>
      </c>
      <c r="G44" s="211" t="s">
        <v>775</v>
      </c>
      <c r="H44" s="211" t="s">
        <v>775</v>
      </c>
      <c r="I44" s="211" t="s">
        <v>775</v>
      </c>
      <c r="J44" s="211" t="s">
        <v>775</v>
      </c>
      <c r="K44" s="211" t="s">
        <v>775</v>
      </c>
      <c r="L44" s="211" t="s">
        <v>775</v>
      </c>
      <c r="M44" s="214" t="s">
        <v>1353</v>
      </c>
      <c r="N44" s="214" t="s">
        <v>1351</v>
      </c>
      <c r="O44" s="206"/>
    </row>
    <row r="45" spans="1:15" s="126" customFormat="1" ht="114" customHeight="1" x14ac:dyDescent="0.25">
      <c r="A45" s="215" t="s">
        <v>2185</v>
      </c>
      <c r="B45" s="173" t="s">
        <v>527</v>
      </c>
      <c r="C45" s="213" t="s">
        <v>51</v>
      </c>
      <c r="D45" s="161" t="s">
        <v>48</v>
      </c>
      <c r="E45" s="280">
        <v>299.815</v>
      </c>
      <c r="F45" s="280">
        <f>88.30481+206.04458</f>
        <v>294.34938999999997</v>
      </c>
      <c r="G45" s="280">
        <f>88.30481+206.04458</f>
        <v>294.34938999999997</v>
      </c>
      <c r="H45" s="211" t="s">
        <v>775</v>
      </c>
      <c r="I45" s="211" t="s">
        <v>775</v>
      </c>
      <c r="J45" s="211" t="s">
        <v>775</v>
      </c>
      <c r="K45" s="211" t="s">
        <v>775</v>
      </c>
      <c r="L45" s="211" t="s">
        <v>775</v>
      </c>
      <c r="M45" s="263" t="s">
        <v>1549</v>
      </c>
      <c r="N45" s="257" t="s">
        <v>2105</v>
      </c>
      <c r="O45" s="206"/>
    </row>
    <row r="46" spans="1:15" s="126" customFormat="1" ht="42" customHeight="1" x14ac:dyDescent="0.25">
      <c r="A46" s="215" t="s">
        <v>2833</v>
      </c>
      <c r="B46" s="320" t="s">
        <v>702</v>
      </c>
      <c r="C46" s="161" t="s">
        <v>42</v>
      </c>
      <c r="D46" s="161" t="s">
        <v>48</v>
      </c>
      <c r="E46" s="280">
        <v>500.76100000000002</v>
      </c>
      <c r="F46" s="280">
        <f>147.15288+343.35672</f>
        <v>490.50959999999998</v>
      </c>
      <c r="G46" s="280">
        <f>147.15288+343.35672</f>
        <v>490.50959999999998</v>
      </c>
      <c r="H46" s="211" t="s">
        <v>775</v>
      </c>
      <c r="I46" s="211" t="s">
        <v>775</v>
      </c>
      <c r="J46" s="211" t="s">
        <v>775</v>
      </c>
      <c r="K46" s="211" t="s">
        <v>775</v>
      </c>
      <c r="L46" s="211" t="s">
        <v>775</v>
      </c>
      <c r="M46" s="260" t="s">
        <v>1192</v>
      </c>
      <c r="N46" s="173" t="s">
        <v>2832</v>
      </c>
      <c r="O46" s="206"/>
    </row>
    <row r="47" spans="1:15" s="126" customFormat="1" ht="52.5" customHeight="1" x14ac:dyDescent="0.25">
      <c r="A47" s="50" t="s">
        <v>2186</v>
      </c>
      <c r="B47" s="321"/>
      <c r="C47" s="161" t="s">
        <v>42</v>
      </c>
      <c r="D47" s="6" t="s">
        <v>2187</v>
      </c>
      <c r="E47" s="287">
        <v>45942.406000000003</v>
      </c>
      <c r="F47" s="287">
        <v>17159.400000000001</v>
      </c>
      <c r="G47" s="280">
        <v>2601.6280000000002</v>
      </c>
      <c r="H47" s="280">
        <v>121.078</v>
      </c>
      <c r="I47" s="280">
        <v>14436.7</v>
      </c>
      <c r="J47" s="211" t="s">
        <v>775</v>
      </c>
      <c r="K47" s="211" t="s">
        <v>775</v>
      </c>
      <c r="L47" s="211" t="s">
        <v>775</v>
      </c>
      <c r="M47" s="50" t="s">
        <v>2834</v>
      </c>
      <c r="N47" s="257" t="s">
        <v>2105</v>
      </c>
      <c r="O47" s="206"/>
    </row>
    <row r="48" spans="1:15" ht="71.25" customHeight="1" x14ac:dyDescent="0.25">
      <c r="A48" s="215" t="s">
        <v>2188</v>
      </c>
      <c r="B48" s="173" t="s">
        <v>1419</v>
      </c>
      <c r="C48" s="161" t="s">
        <v>344</v>
      </c>
      <c r="D48" s="161" t="s">
        <v>48</v>
      </c>
      <c r="E48" s="280">
        <v>1499.992</v>
      </c>
      <c r="F48" s="280">
        <f>440.551+1027.95259</f>
        <v>1468.50359</v>
      </c>
      <c r="G48" s="280">
        <f>440.551+1027.95259</f>
        <v>1468.50359</v>
      </c>
      <c r="H48" s="211" t="s">
        <v>775</v>
      </c>
      <c r="I48" s="211" t="s">
        <v>775</v>
      </c>
      <c r="J48" s="211" t="s">
        <v>775</v>
      </c>
      <c r="K48" s="211" t="s">
        <v>775</v>
      </c>
      <c r="L48" s="211" t="s">
        <v>775</v>
      </c>
      <c r="M48" s="216" t="s">
        <v>1352</v>
      </c>
      <c r="N48" s="173" t="s">
        <v>2832</v>
      </c>
      <c r="O48" s="206"/>
    </row>
    <row r="49" spans="1:15" ht="20.25" customHeight="1" x14ac:dyDescent="0.25">
      <c r="A49" s="309" t="s">
        <v>397</v>
      </c>
      <c r="B49" s="309"/>
      <c r="C49" s="309"/>
      <c r="D49" s="309"/>
      <c r="E49" s="309"/>
      <c r="F49" s="309"/>
      <c r="G49" s="309"/>
      <c r="H49" s="309"/>
      <c r="I49" s="309"/>
      <c r="J49" s="309"/>
      <c r="K49" s="309"/>
      <c r="L49" s="309"/>
      <c r="M49" s="309"/>
      <c r="N49" s="309"/>
      <c r="O49" s="206"/>
    </row>
    <row r="50" spans="1:15" ht="33" customHeight="1" x14ac:dyDescent="0.25">
      <c r="A50" s="157" t="s">
        <v>398</v>
      </c>
      <c r="B50" s="314" t="s">
        <v>1354</v>
      </c>
      <c r="C50" s="157" t="s">
        <v>51</v>
      </c>
      <c r="D50" s="157">
        <v>2018</v>
      </c>
      <c r="E50" s="157">
        <v>1217</v>
      </c>
      <c r="F50" s="157">
        <v>633.72</v>
      </c>
      <c r="G50" s="157">
        <v>633.72</v>
      </c>
      <c r="H50" s="211" t="s">
        <v>775</v>
      </c>
      <c r="I50" s="211" t="s">
        <v>775</v>
      </c>
      <c r="J50" s="211" t="s">
        <v>775</v>
      </c>
      <c r="K50" s="211" t="s">
        <v>775</v>
      </c>
      <c r="L50" s="211" t="s">
        <v>775</v>
      </c>
      <c r="M50" s="157" t="s">
        <v>399</v>
      </c>
      <c r="N50" s="35" t="s">
        <v>1725</v>
      </c>
      <c r="O50" s="206"/>
    </row>
    <row r="51" spans="1:15" s="126" customFormat="1" ht="52.5" customHeight="1" x14ac:dyDescent="0.25">
      <c r="A51" s="196" t="s">
        <v>2189</v>
      </c>
      <c r="B51" s="315"/>
      <c r="C51" s="157" t="s">
        <v>51</v>
      </c>
      <c r="D51" s="159">
        <v>2017</v>
      </c>
      <c r="E51" s="159">
        <v>1219.0899999999999</v>
      </c>
      <c r="F51" s="159">
        <v>1049.5377599999999</v>
      </c>
      <c r="G51" s="159">
        <v>1049.5377599999999</v>
      </c>
      <c r="H51" s="159"/>
      <c r="I51" s="159"/>
      <c r="J51" s="159"/>
      <c r="K51" s="159"/>
      <c r="L51" s="159"/>
      <c r="M51" s="262" t="s">
        <v>399</v>
      </c>
      <c r="N51" s="257" t="s">
        <v>2105</v>
      </c>
      <c r="O51" s="206"/>
    </row>
    <row r="52" spans="1:15" ht="15.75" customHeight="1" x14ac:dyDescent="0.25">
      <c r="A52" s="309" t="s">
        <v>945</v>
      </c>
      <c r="B52" s="309"/>
      <c r="C52" s="309"/>
      <c r="D52" s="309"/>
      <c r="E52" s="309"/>
      <c r="F52" s="309"/>
      <c r="G52" s="309"/>
      <c r="H52" s="309"/>
      <c r="I52" s="309"/>
      <c r="J52" s="309"/>
      <c r="K52" s="309"/>
      <c r="L52" s="309"/>
      <c r="M52" s="309"/>
      <c r="N52" s="309"/>
      <c r="O52" s="206"/>
    </row>
    <row r="53" spans="1:15" s="126" customFormat="1" ht="126" customHeight="1" x14ac:dyDescent="0.25">
      <c r="A53" s="196" t="s">
        <v>2190</v>
      </c>
      <c r="B53" s="159" t="s">
        <v>1497</v>
      </c>
      <c r="C53" s="270" t="s">
        <v>47</v>
      </c>
      <c r="D53" s="270" t="s">
        <v>48</v>
      </c>
      <c r="E53" s="280">
        <v>1003.826</v>
      </c>
      <c r="F53" s="280">
        <v>964.10808999999995</v>
      </c>
      <c r="G53" s="280">
        <v>964.10808999999995</v>
      </c>
      <c r="H53" s="211" t="s">
        <v>775</v>
      </c>
      <c r="I53" s="211" t="s">
        <v>775</v>
      </c>
      <c r="J53" s="211" t="s">
        <v>775</v>
      </c>
      <c r="K53" s="211" t="s">
        <v>775</v>
      </c>
      <c r="L53" s="211" t="s">
        <v>775</v>
      </c>
      <c r="M53" s="159" t="s">
        <v>2182</v>
      </c>
      <c r="N53" s="257" t="s">
        <v>2105</v>
      </c>
      <c r="O53" s="206"/>
    </row>
    <row r="54" spans="1:15" ht="42" customHeight="1" x14ac:dyDescent="0.25">
      <c r="A54" s="157" t="s">
        <v>946</v>
      </c>
      <c r="B54" s="314" t="s">
        <v>531</v>
      </c>
      <c r="C54" s="36" t="s">
        <v>51</v>
      </c>
      <c r="D54" s="16">
        <v>2018</v>
      </c>
      <c r="E54" s="16">
        <v>413.7</v>
      </c>
      <c r="F54" s="16">
        <v>413.7</v>
      </c>
      <c r="G54" s="211" t="s">
        <v>775</v>
      </c>
      <c r="H54" s="16">
        <v>413.7</v>
      </c>
      <c r="I54" s="211" t="s">
        <v>775</v>
      </c>
      <c r="J54" s="211" t="s">
        <v>775</v>
      </c>
      <c r="K54" s="211" t="s">
        <v>775</v>
      </c>
      <c r="L54" s="211" t="s">
        <v>775</v>
      </c>
      <c r="M54" s="157" t="s">
        <v>2835</v>
      </c>
      <c r="N54" s="35" t="s">
        <v>2106</v>
      </c>
      <c r="O54" s="206"/>
    </row>
    <row r="55" spans="1:15" ht="51.75" customHeight="1" x14ac:dyDescent="0.25">
      <c r="A55" s="157" t="s">
        <v>952</v>
      </c>
      <c r="B55" s="315"/>
      <c r="C55" s="36" t="s">
        <v>51</v>
      </c>
      <c r="D55" s="16">
        <v>2018</v>
      </c>
      <c r="E55" s="23">
        <v>900</v>
      </c>
      <c r="F55" s="23">
        <v>900</v>
      </c>
      <c r="G55" s="23">
        <v>900</v>
      </c>
      <c r="H55" s="211" t="s">
        <v>775</v>
      </c>
      <c r="I55" s="211" t="s">
        <v>775</v>
      </c>
      <c r="J55" s="211" t="s">
        <v>775</v>
      </c>
      <c r="K55" s="211" t="s">
        <v>775</v>
      </c>
      <c r="L55" s="211" t="s">
        <v>775</v>
      </c>
      <c r="M55" s="157" t="s">
        <v>2836</v>
      </c>
      <c r="N55" s="35" t="s">
        <v>2106</v>
      </c>
      <c r="O55" s="206"/>
    </row>
    <row r="56" spans="1:15" ht="72.75" customHeight="1" x14ac:dyDescent="0.25">
      <c r="A56" s="157" t="s">
        <v>947</v>
      </c>
      <c r="B56" s="314" t="s">
        <v>531</v>
      </c>
      <c r="C56" s="36" t="s">
        <v>51</v>
      </c>
      <c r="D56" s="16">
        <v>2018</v>
      </c>
      <c r="E56" s="23">
        <v>1500</v>
      </c>
      <c r="F56" s="23">
        <v>1500</v>
      </c>
      <c r="G56" s="23">
        <v>1500</v>
      </c>
      <c r="H56" s="211" t="s">
        <v>775</v>
      </c>
      <c r="I56" s="211" t="s">
        <v>775</v>
      </c>
      <c r="J56" s="211" t="s">
        <v>775</v>
      </c>
      <c r="K56" s="211" t="s">
        <v>775</v>
      </c>
      <c r="L56" s="211" t="s">
        <v>775</v>
      </c>
      <c r="M56" s="157" t="s">
        <v>2837</v>
      </c>
      <c r="N56" s="35" t="s">
        <v>2106</v>
      </c>
      <c r="O56" s="206"/>
    </row>
    <row r="57" spans="1:15" ht="57" customHeight="1" x14ac:dyDescent="0.25">
      <c r="A57" s="157" t="s">
        <v>948</v>
      </c>
      <c r="B57" s="316"/>
      <c r="C57" s="16" t="s">
        <v>42</v>
      </c>
      <c r="D57" s="16">
        <v>2018</v>
      </c>
      <c r="E57" s="23">
        <v>700</v>
      </c>
      <c r="F57" s="23">
        <v>700</v>
      </c>
      <c r="G57" s="23">
        <v>300</v>
      </c>
      <c r="H57" s="211" t="s">
        <v>775</v>
      </c>
      <c r="I57" s="23">
        <v>400</v>
      </c>
      <c r="J57" s="211" t="s">
        <v>775</v>
      </c>
      <c r="K57" s="211" t="s">
        <v>775</v>
      </c>
      <c r="L57" s="211" t="s">
        <v>775</v>
      </c>
      <c r="M57" s="35" t="s">
        <v>1192</v>
      </c>
      <c r="N57" s="35" t="s">
        <v>2106</v>
      </c>
      <c r="O57" s="206"/>
    </row>
    <row r="58" spans="1:15" ht="78" customHeight="1" x14ac:dyDescent="0.25">
      <c r="A58" s="157" t="s">
        <v>949</v>
      </c>
      <c r="B58" s="157" t="s">
        <v>296</v>
      </c>
      <c r="C58" s="16" t="s">
        <v>1278</v>
      </c>
      <c r="D58" s="16">
        <v>2018</v>
      </c>
      <c r="E58" s="280">
        <v>686.33</v>
      </c>
      <c r="F58" s="280">
        <v>481.02762000000001</v>
      </c>
      <c r="G58" s="280">
        <v>481.02762000000001</v>
      </c>
      <c r="H58" s="211" t="s">
        <v>775</v>
      </c>
      <c r="I58" s="211" t="s">
        <v>775</v>
      </c>
      <c r="J58" s="211" t="s">
        <v>775</v>
      </c>
      <c r="K58" s="211" t="s">
        <v>775</v>
      </c>
      <c r="L58" s="211" t="s">
        <v>775</v>
      </c>
      <c r="M58" s="211" t="s">
        <v>775</v>
      </c>
      <c r="N58" s="35" t="s">
        <v>2106</v>
      </c>
      <c r="O58" s="206"/>
    </row>
    <row r="59" spans="1:15" ht="48" customHeight="1" x14ac:dyDescent="0.25">
      <c r="A59" s="157" t="s">
        <v>950</v>
      </c>
      <c r="B59" s="157" t="s">
        <v>954</v>
      </c>
      <c r="C59" s="16" t="s">
        <v>2602</v>
      </c>
      <c r="D59" s="16">
        <v>2018</v>
      </c>
      <c r="E59" s="280">
        <v>913.32399999999996</v>
      </c>
      <c r="F59" s="280">
        <v>147.89270999999999</v>
      </c>
      <c r="G59" s="280">
        <v>147.89270999999999</v>
      </c>
      <c r="H59" s="211" t="s">
        <v>775</v>
      </c>
      <c r="I59" s="211" t="s">
        <v>775</v>
      </c>
      <c r="J59" s="211" t="s">
        <v>775</v>
      </c>
      <c r="K59" s="211" t="s">
        <v>775</v>
      </c>
      <c r="L59" s="211" t="s">
        <v>775</v>
      </c>
      <c r="M59" s="35" t="s">
        <v>1562</v>
      </c>
      <c r="N59" s="35" t="s">
        <v>2106</v>
      </c>
      <c r="O59" s="206"/>
    </row>
    <row r="60" spans="1:15" ht="66" customHeight="1" x14ac:dyDescent="0.25">
      <c r="A60" s="157" t="s">
        <v>951</v>
      </c>
      <c r="B60" s="157" t="s">
        <v>953</v>
      </c>
      <c r="C60" s="16" t="s">
        <v>2838</v>
      </c>
      <c r="D60" s="16">
        <v>2018</v>
      </c>
      <c r="E60" s="280">
        <v>1496.0530000000001</v>
      </c>
      <c r="F60" s="280">
        <v>1464.7683400000001</v>
      </c>
      <c r="G60" s="280">
        <v>1464.7683400000001</v>
      </c>
      <c r="H60" s="211" t="s">
        <v>775</v>
      </c>
      <c r="I60" s="211" t="s">
        <v>775</v>
      </c>
      <c r="J60" s="211" t="s">
        <v>775</v>
      </c>
      <c r="K60" s="211" t="s">
        <v>775</v>
      </c>
      <c r="L60" s="211" t="s">
        <v>775</v>
      </c>
      <c r="M60" s="211" t="s">
        <v>775</v>
      </c>
      <c r="N60" s="35" t="s">
        <v>2106</v>
      </c>
      <c r="O60" s="206"/>
    </row>
    <row r="61" spans="1:15" ht="18.75" customHeight="1" x14ac:dyDescent="0.25">
      <c r="A61" s="309" t="s">
        <v>1258</v>
      </c>
      <c r="B61" s="309"/>
      <c r="C61" s="309"/>
      <c r="D61" s="309"/>
      <c r="E61" s="309"/>
      <c r="F61" s="309"/>
      <c r="G61" s="309"/>
      <c r="H61" s="309"/>
      <c r="I61" s="309"/>
      <c r="J61" s="309"/>
      <c r="K61" s="309"/>
      <c r="L61" s="309"/>
      <c r="M61" s="309"/>
      <c r="N61" s="309"/>
      <c r="O61" s="206"/>
    </row>
    <row r="62" spans="1:15" ht="107.25" customHeight="1" x14ac:dyDescent="0.25">
      <c r="A62" s="160" t="s">
        <v>1552</v>
      </c>
      <c r="B62" s="107" t="s">
        <v>1554</v>
      </c>
      <c r="C62" s="36" t="s">
        <v>47</v>
      </c>
      <c r="D62" s="6">
        <v>2018</v>
      </c>
      <c r="E62" s="105">
        <v>500</v>
      </c>
      <c r="F62" s="211" t="s">
        <v>775</v>
      </c>
      <c r="G62" s="211" t="s">
        <v>775</v>
      </c>
      <c r="H62" s="211" t="s">
        <v>775</v>
      </c>
      <c r="I62" s="211" t="s">
        <v>775</v>
      </c>
      <c r="J62" s="211" t="s">
        <v>775</v>
      </c>
      <c r="K62" s="211" t="s">
        <v>775</v>
      </c>
      <c r="L62" s="211" t="s">
        <v>775</v>
      </c>
      <c r="M62" s="160" t="s">
        <v>1548</v>
      </c>
      <c r="N62" s="160" t="s">
        <v>1551</v>
      </c>
      <c r="O62" s="206"/>
    </row>
    <row r="63" spans="1:15" ht="77.25" customHeight="1" x14ac:dyDescent="0.25">
      <c r="A63" s="160" t="s">
        <v>1541</v>
      </c>
      <c r="B63" s="308" t="s">
        <v>1553</v>
      </c>
      <c r="C63" s="6" t="s">
        <v>940</v>
      </c>
      <c r="D63" s="6">
        <v>2018</v>
      </c>
      <c r="E63" s="105">
        <v>10659.98</v>
      </c>
      <c r="F63" s="211" t="s">
        <v>775</v>
      </c>
      <c r="G63" s="211" t="s">
        <v>775</v>
      </c>
      <c r="H63" s="211" t="s">
        <v>775</v>
      </c>
      <c r="I63" s="211" t="s">
        <v>775</v>
      </c>
      <c r="J63" s="211" t="s">
        <v>775</v>
      </c>
      <c r="K63" s="211" t="s">
        <v>775</v>
      </c>
      <c r="L63" s="211" t="s">
        <v>775</v>
      </c>
      <c r="M63" s="107" t="s">
        <v>1549</v>
      </c>
      <c r="N63" s="160" t="s">
        <v>1551</v>
      </c>
      <c r="O63" s="206"/>
    </row>
    <row r="64" spans="1:15" ht="59.25" customHeight="1" x14ac:dyDescent="0.25">
      <c r="A64" s="160" t="s">
        <v>1542</v>
      </c>
      <c r="B64" s="308"/>
      <c r="C64" s="6" t="s">
        <v>940</v>
      </c>
      <c r="D64" s="6">
        <v>2018</v>
      </c>
      <c r="E64" s="105">
        <v>1685.72</v>
      </c>
      <c r="F64" s="211" t="s">
        <v>775</v>
      </c>
      <c r="G64" s="211" t="s">
        <v>775</v>
      </c>
      <c r="H64" s="211" t="s">
        <v>775</v>
      </c>
      <c r="I64" s="211" t="s">
        <v>775</v>
      </c>
      <c r="J64" s="211" t="s">
        <v>775</v>
      </c>
      <c r="K64" s="211" t="s">
        <v>775</v>
      </c>
      <c r="L64" s="211" t="s">
        <v>775</v>
      </c>
      <c r="M64" s="160" t="s">
        <v>1549</v>
      </c>
      <c r="N64" s="160" t="s">
        <v>1551</v>
      </c>
      <c r="O64" s="206"/>
    </row>
    <row r="65" spans="1:15" ht="48.75" customHeight="1" x14ac:dyDescent="0.25">
      <c r="A65" s="160" t="s">
        <v>1543</v>
      </c>
      <c r="B65" s="324" t="s">
        <v>1546</v>
      </c>
      <c r="C65" s="6" t="s">
        <v>51</v>
      </c>
      <c r="D65" s="6">
        <v>2018</v>
      </c>
      <c r="E65" s="105">
        <v>2242.54</v>
      </c>
      <c r="F65" s="211" t="s">
        <v>775</v>
      </c>
      <c r="G65" s="211" t="s">
        <v>775</v>
      </c>
      <c r="H65" s="211" t="s">
        <v>775</v>
      </c>
      <c r="I65" s="211" t="s">
        <v>775</v>
      </c>
      <c r="J65" s="211" t="s">
        <v>775</v>
      </c>
      <c r="K65" s="211" t="s">
        <v>775</v>
      </c>
      <c r="L65" s="211" t="s">
        <v>775</v>
      </c>
      <c r="M65" s="107" t="s">
        <v>1549</v>
      </c>
      <c r="N65" s="160" t="s">
        <v>1551</v>
      </c>
      <c r="O65" s="206"/>
    </row>
    <row r="66" spans="1:15" ht="78.75" customHeight="1" x14ac:dyDescent="0.25">
      <c r="A66" s="160" t="s">
        <v>1544</v>
      </c>
      <c r="B66" s="325"/>
      <c r="C66" s="6" t="s">
        <v>74</v>
      </c>
      <c r="D66" s="6">
        <v>2018</v>
      </c>
      <c r="E66" s="105">
        <v>480.5</v>
      </c>
      <c r="F66" s="211" t="s">
        <v>775</v>
      </c>
      <c r="G66" s="211" t="s">
        <v>775</v>
      </c>
      <c r="H66" s="211" t="s">
        <v>775</v>
      </c>
      <c r="I66" s="211" t="s">
        <v>775</v>
      </c>
      <c r="J66" s="211" t="s">
        <v>775</v>
      </c>
      <c r="K66" s="211" t="s">
        <v>775</v>
      </c>
      <c r="L66" s="211" t="s">
        <v>775</v>
      </c>
      <c r="M66" s="160" t="s">
        <v>1550</v>
      </c>
      <c r="N66" s="160" t="s">
        <v>1551</v>
      </c>
      <c r="O66" s="206"/>
    </row>
    <row r="67" spans="1:15" ht="71.25" customHeight="1" x14ac:dyDescent="0.25">
      <c r="A67" s="160" t="s">
        <v>1547</v>
      </c>
      <c r="B67" s="216" t="s">
        <v>1546</v>
      </c>
      <c r="C67" s="6" t="s">
        <v>74</v>
      </c>
      <c r="D67" s="6">
        <v>2018</v>
      </c>
      <c r="E67" s="105">
        <v>12800.5</v>
      </c>
      <c r="F67" s="211" t="s">
        <v>775</v>
      </c>
      <c r="G67" s="211" t="s">
        <v>775</v>
      </c>
      <c r="H67" s="211" t="s">
        <v>775</v>
      </c>
      <c r="I67" s="211" t="s">
        <v>775</v>
      </c>
      <c r="J67" s="211" t="s">
        <v>775</v>
      </c>
      <c r="K67" s="211" t="s">
        <v>775</v>
      </c>
      <c r="L67" s="211" t="s">
        <v>775</v>
      </c>
      <c r="M67" s="160" t="s">
        <v>1550</v>
      </c>
      <c r="N67" s="160" t="s">
        <v>1551</v>
      </c>
      <c r="O67" s="206"/>
    </row>
    <row r="68" spans="1:15" ht="93.75" customHeight="1" x14ac:dyDescent="0.25">
      <c r="A68" s="160" t="s">
        <v>1555</v>
      </c>
      <c r="B68" s="160" t="s">
        <v>1559</v>
      </c>
      <c r="C68" s="6" t="s">
        <v>331</v>
      </c>
      <c r="D68" s="6">
        <v>2018</v>
      </c>
      <c r="E68" s="105" t="s">
        <v>1561</v>
      </c>
      <c r="F68" s="211" t="s">
        <v>775</v>
      </c>
      <c r="G68" s="211" t="s">
        <v>775</v>
      </c>
      <c r="H68" s="211" t="s">
        <v>775</v>
      </c>
      <c r="I68" s="211" t="s">
        <v>775</v>
      </c>
      <c r="J68" s="211" t="s">
        <v>775</v>
      </c>
      <c r="K68" s="211" t="s">
        <v>775</v>
      </c>
      <c r="L68" s="211" t="s">
        <v>775</v>
      </c>
      <c r="M68" s="160" t="s">
        <v>1562</v>
      </c>
      <c r="N68" s="160" t="s">
        <v>1551</v>
      </c>
      <c r="O68" s="206"/>
    </row>
    <row r="69" spans="1:15" ht="48" customHeight="1" x14ac:dyDescent="0.25">
      <c r="A69" s="160" t="s">
        <v>1556</v>
      </c>
      <c r="B69" s="160" t="s">
        <v>1560</v>
      </c>
      <c r="C69" s="6" t="s">
        <v>42</v>
      </c>
      <c r="D69" s="6">
        <v>2018</v>
      </c>
      <c r="E69" s="105">
        <v>1500</v>
      </c>
      <c r="F69" s="211" t="s">
        <v>775</v>
      </c>
      <c r="G69" s="211" t="s">
        <v>775</v>
      </c>
      <c r="H69" s="211" t="s">
        <v>775</v>
      </c>
      <c r="I69" s="211" t="s">
        <v>775</v>
      </c>
      <c r="J69" s="211" t="s">
        <v>775</v>
      </c>
      <c r="K69" s="211" t="s">
        <v>775</v>
      </c>
      <c r="L69" s="211" t="s">
        <v>775</v>
      </c>
      <c r="M69" s="160" t="s">
        <v>490</v>
      </c>
      <c r="N69" s="160" t="s">
        <v>1551</v>
      </c>
      <c r="O69" s="206"/>
    </row>
    <row r="70" spans="1:15" ht="69" customHeight="1" x14ac:dyDescent="0.25">
      <c r="A70" s="160" t="s">
        <v>1557</v>
      </c>
      <c r="B70" s="107" t="s">
        <v>1027</v>
      </c>
      <c r="C70" s="6" t="s">
        <v>344</v>
      </c>
      <c r="D70" s="6">
        <v>2018</v>
      </c>
      <c r="E70" s="105">
        <v>6320.07</v>
      </c>
      <c r="F70" s="211" t="s">
        <v>775</v>
      </c>
      <c r="G70" s="211" t="s">
        <v>775</v>
      </c>
      <c r="H70" s="211" t="s">
        <v>775</v>
      </c>
      <c r="I70" s="211" t="s">
        <v>775</v>
      </c>
      <c r="J70" s="211" t="s">
        <v>775</v>
      </c>
      <c r="K70" s="211" t="s">
        <v>775</v>
      </c>
      <c r="L70" s="211" t="s">
        <v>775</v>
      </c>
      <c r="M70" s="160" t="s">
        <v>1562</v>
      </c>
      <c r="N70" s="160" t="s">
        <v>1551</v>
      </c>
      <c r="O70" s="206"/>
    </row>
    <row r="71" spans="1:15" ht="75" customHeight="1" x14ac:dyDescent="0.25">
      <c r="A71" s="160" t="s">
        <v>1558</v>
      </c>
      <c r="B71" s="107" t="s">
        <v>1027</v>
      </c>
      <c r="C71" s="6" t="s">
        <v>344</v>
      </c>
      <c r="D71" s="6">
        <v>2018</v>
      </c>
      <c r="E71" s="105">
        <v>1200</v>
      </c>
      <c r="F71" s="211" t="s">
        <v>775</v>
      </c>
      <c r="G71" s="211" t="s">
        <v>775</v>
      </c>
      <c r="H71" s="211" t="s">
        <v>775</v>
      </c>
      <c r="I71" s="211" t="s">
        <v>775</v>
      </c>
      <c r="J71" s="211" t="s">
        <v>775</v>
      </c>
      <c r="K71" s="211" t="s">
        <v>775</v>
      </c>
      <c r="L71" s="211" t="s">
        <v>775</v>
      </c>
      <c r="M71" s="160" t="s">
        <v>1562</v>
      </c>
      <c r="N71" s="160" t="s">
        <v>1551</v>
      </c>
      <c r="O71" s="206"/>
    </row>
    <row r="72" spans="1:15" ht="15.75" customHeight="1" x14ac:dyDescent="0.25">
      <c r="A72" s="328" t="s">
        <v>772</v>
      </c>
      <c r="B72" s="328"/>
      <c r="C72" s="328"/>
      <c r="D72" s="328"/>
      <c r="E72" s="328"/>
      <c r="F72" s="328"/>
      <c r="G72" s="328"/>
      <c r="H72" s="328"/>
      <c r="I72" s="328"/>
      <c r="J72" s="328"/>
      <c r="K72" s="328"/>
      <c r="L72" s="328"/>
      <c r="M72" s="328"/>
      <c r="N72" s="328"/>
      <c r="O72" s="206"/>
    </row>
    <row r="73" spans="1:15" ht="45" customHeight="1" x14ac:dyDescent="0.25">
      <c r="A73" s="157" t="s">
        <v>773</v>
      </c>
      <c r="B73" s="26" t="s">
        <v>120</v>
      </c>
      <c r="C73" s="36" t="s">
        <v>47</v>
      </c>
      <c r="D73" s="16">
        <v>2018</v>
      </c>
      <c r="E73" s="23">
        <v>200</v>
      </c>
      <c r="F73" s="23">
        <v>263</v>
      </c>
      <c r="G73" s="23">
        <v>263</v>
      </c>
      <c r="H73" s="16" t="s">
        <v>775</v>
      </c>
      <c r="I73" s="16" t="s">
        <v>775</v>
      </c>
      <c r="J73" s="16" t="s">
        <v>775</v>
      </c>
      <c r="K73" s="16" t="s">
        <v>775</v>
      </c>
      <c r="L73" s="16" t="s">
        <v>775</v>
      </c>
      <c r="M73" s="157" t="s">
        <v>2839</v>
      </c>
      <c r="N73" s="35" t="s">
        <v>2106</v>
      </c>
      <c r="O73" s="206"/>
    </row>
    <row r="74" spans="1:15" ht="35.25" customHeight="1" x14ac:dyDescent="0.25">
      <c r="A74" s="157" t="s">
        <v>777</v>
      </c>
      <c r="B74" s="314" t="s">
        <v>120</v>
      </c>
      <c r="C74" s="36" t="s">
        <v>47</v>
      </c>
      <c r="D74" s="16">
        <v>2018</v>
      </c>
      <c r="E74" s="23">
        <v>400</v>
      </c>
      <c r="F74" s="23">
        <v>400</v>
      </c>
      <c r="G74" s="16" t="s">
        <v>775</v>
      </c>
      <c r="H74" s="16" t="s">
        <v>775</v>
      </c>
      <c r="I74" s="16" t="s">
        <v>775</v>
      </c>
      <c r="J74" s="16" t="s">
        <v>775</v>
      </c>
      <c r="K74" s="16" t="s">
        <v>775</v>
      </c>
      <c r="L74" s="16" t="s">
        <v>775</v>
      </c>
      <c r="M74" s="16" t="s">
        <v>775</v>
      </c>
      <c r="N74" s="262" t="s">
        <v>782</v>
      </c>
      <c r="O74" s="206"/>
    </row>
    <row r="75" spans="1:15" ht="34.5" customHeight="1" x14ac:dyDescent="0.25">
      <c r="A75" s="157" t="s">
        <v>779</v>
      </c>
      <c r="B75" s="316"/>
      <c r="C75" s="36" t="s">
        <v>47</v>
      </c>
      <c r="D75" s="16">
        <v>2018</v>
      </c>
      <c r="E75" s="23">
        <v>600</v>
      </c>
      <c r="F75" s="16" t="s">
        <v>775</v>
      </c>
      <c r="G75" s="16" t="s">
        <v>775</v>
      </c>
      <c r="H75" s="16" t="s">
        <v>775</v>
      </c>
      <c r="I75" s="16" t="s">
        <v>775</v>
      </c>
      <c r="J75" s="16" t="s">
        <v>775</v>
      </c>
      <c r="K75" s="16" t="s">
        <v>775</v>
      </c>
      <c r="L75" s="16" t="s">
        <v>775</v>
      </c>
      <c r="M75" s="16" t="s">
        <v>775</v>
      </c>
      <c r="N75" s="157" t="s">
        <v>780</v>
      </c>
      <c r="O75" s="206"/>
    </row>
    <row r="76" spans="1:15" ht="35.25" customHeight="1" x14ac:dyDescent="0.25">
      <c r="A76" s="17" t="s">
        <v>781</v>
      </c>
      <c r="B76" s="315"/>
      <c r="C76" s="36" t="s">
        <v>47</v>
      </c>
      <c r="D76" s="16">
        <v>2018</v>
      </c>
      <c r="E76" s="23">
        <v>1000</v>
      </c>
      <c r="F76" s="16" t="s">
        <v>775</v>
      </c>
      <c r="G76" s="16" t="s">
        <v>775</v>
      </c>
      <c r="H76" s="16" t="s">
        <v>775</v>
      </c>
      <c r="I76" s="16" t="s">
        <v>775</v>
      </c>
      <c r="J76" s="16" t="s">
        <v>775</v>
      </c>
      <c r="K76" s="16" t="s">
        <v>775</v>
      </c>
      <c r="L76" s="16" t="s">
        <v>775</v>
      </c>
      <c r="M76" s="16" t="s">
        <v>775</v>
      </c>
      <c r="N76" s="157" t="s">
        <v>782</v>
      </c>
      <c r="O76" s="206"/>
    </row>
    <row r="77" spans="1:15" ht="44.25" customHeight="1" x14ac:dyDescent="0.25">
      <c r="A77" s="157" t="s">
        <v>783</v>
      </c>
      <c r="B77" s="314" t="s">
        <v>120</v>
      </c>
      <c r="C77" s="36" t="s">
        <v>47</v>
      </c>
      <c r="D77" s="16">
        <v>2018</v>
      </c>
      <c r="E77" s="23">
        <v>1000</v>
      </c>
      <c r="F77" s="23">
        <v>1000</v>
      </c>
      <c r="G77" s="23">
        <v>1000</v>
      </c>
      <c r="H77" s="16" t="s">
        <v>775</v>
      </c>
      <c r="I77" s="16" t="s">
        <v>775</v>
      </c>
      <c r="J77" s="16" t="s">
        <v>775</v>
      </c>
      <c r="K77" s="16" t="s">
        <v>775</v>
      </c>
      <c r="L77" s="16" t="s">
        <v>775</v>
      </c>
      <c r="M77" s="157" t="s">
        <v>790</v>
      </c>
      <c r="N77" s="157" t="s">
        <v>1725</v>
      </c>
      <c r="O77" s="206"/>
    </row>
    <row r="78" spans="1:15" ht="48.75" customHeight="1" x14ac:dyDescent="0.25">
      <c r="A78" s="157" t="s">
        <v>784</v>
      </c>
      <c r="B78" s="316"/>
      <c r="C78" s="36" t="s">
        <v>47</v>
      </c>
      <c r="D78" s="16">
        <v>2018</v>
      </c>
      <c r="E78" s="23">
        <v>538.9</v>
      </c>
      <c r="F78" s="23">
        <v>538.9</v>
      </c>
      <c r="G78" s="23">
        <v>538.9</v>
      </c>
      <c r="H78" s="16" t="s">
        <v>775</v>
      </c>
      <c r="I78" s="16" t="s">
        <v>775</v>
      </c>
      <c r="J78" s="16" t="s">
        <v>775</v>
      </c>
      <c r="K78" s="16" t="s">
        <v>775</v>
      </c>
      <c r="L78" s="16" t="s">
        <v>775</v>
      </c>
      <c r="M78" s="157" t="s">
        <v>790</v>
      </c>
      <c r="N78" s="157" t="s">
        <v>1725</v>
      </c>
      <c r="O78" s="206"/>
    </row>
    <row r="79" spans="1:15" ht="45" customHeight="1" x14ac:dyDescent="0.25">
      <c r="A79" s="157" t="s">
        <v>785</v>
      </c>
      <c r="B79" s="316"/>
      <c r="C79" s="36" t="s">
        <v>47</v>
      </c>
      <c r="D79" s="16">
        <v>2017</v>
      </c>
      <c r="E79" s="23">
        <v>1200</v>
      </c>
      <c r="F79" s="23">
        <v>850</v>
      </c>
      <c r="G79" s="23">
        <v>850</v>
      </c>
      <c r="H79" s="16" t="s">
        <v>775</v>
      </c>
      <c r="I79" s="16" t="s">
        <v>775</v>
      </c>
      <c r="J79" s="16" t="s">
        <v>775</v>
      </c>
      <c r="K79" s="16" t="s">
        <v>775</v>
      </c>
      <c r="L79" s="16" t="s">
        <v>775</v>
      </c>
      <c r="M79" s="157" t="s">
        <v>786</v>
      </c>
      <c r="N79" s="157" t="s">
        <v>1725</v>
      </c>
      <c r="O79" s="206"/>
    </row>
    <row r="80" spans="1:15" ht="33.75" customHeight="1" x14ac:dyDescent="0.25">
      <c r="A80" s="157" t="s">
        <v>787</v>
      </c>
      <c r="B80" s="315"/>
      <c r="C80" s="36" t="s">
        <v>47</v>
      </c>
      <c r="D80" s="16">
        <v>2018</v>
      </c>
      <c r="E80" s="23">
        <v>2200</v>
      </c>
      <c r="F80" s="16" t="s">
        <v>775</v>
      </c>
      <c r="G80" s="16" t="s">
        <v>775</v>
      </c>
      <c r="H80" s="16" t="s">
        <v>775</v>
      </c>
      <c r="I80" s="16" t="s">
        <v>775</v>
      </c>
      <c r="J80" s="16" t="s">
        <v>775</v>
      </c>
      <c r="K80" s="16" t="s">
        <v>775</v>
      </c>
      <c r="L80" s="16" t="s">
        <v>775</v>
      </c>
      <c r="M80" s="262" t="s">
        <v>786</v>
      </c>
      <c r="N80" s="157" t="s">
        <v>782</v>
      </c>
      <c r="O80" s="206"/>
    </row>
    <row r="81" spans="1:15" ht="60" customHeight="1" x14ac:dyDescent="0.25">
      <c r="A81" s="157" t="s">
        <v>788</v>
      </c>
      <c r="B81" s="157" t="s">
        <v>789</v>
      </c>
      <c r="C81" s="26"/>
      <c r="D81" s="16">
        <v>2018</v>
      </c>
      <c r="E81" s="23">
        <v>538.9</v>
      </c>
      <c r="F81" s="16">
        <v>538.9</v>
      </c>
      <c r="G81" s="16">
        <v>538.9</v>
      </c>
      <c r="H81" s="16" t="s">
        <v>775</v>
      </c>
      <c r="I81" s="16" t="s">
        <v>775</v>
      </c>
      <c r="J81" s="16" t="s">
        <v>775</v>
      </c>
      <c r="K81" s="16" t="s">
        <v>775</v>
      </c>
      <c r="L81" s="16" t="s">
        <v>775</v>
      </c>
      <c r="M81" s="157" t="s">
        <v>790</v>
      </c>
      <c r="N81" s="157" t="s">
        <v>1725</v>
      </c>
      <c r="O81" s="206"/>
    </row>
    <row r="82" spans="1:15" ht="53.25" customHeight="1" x14ac:dyDescent="0.25">
      <c r="A82" s="157" t="s">
        <v>791</v>
      </c>
      <c r="B82" s="157" t="s">
        <v>792</v>
      </c>
      <c r="C82" s="36" t="s">
        <v>51</v>
      </c>
      <c r="D82" s="16">
        <v>2018</v>
      </c>
      <c r="E82" s="23">
        <v>50</v>
      </c>
      <c r="F82" s="23">
        <v>50</v>
      </c>
      <c r="G82" s="16" t="s">
        <v>775</v>
      </c>
      <c r="H82" s="23">
        <v>50</v>
      </c>
      <c r="I82" s="16" t="s">
        <v>775</v>
      </c>
      <c r="J82" s="16" t="s">
        <v>775</v>
      </c>
      <c r="K82" s="16" t="s">
        <v>775</v>
      </c>
      <c r="L82" s="16" t="s">
        <v>775</v>
      </c>
      <c r="M82" s="157" t="s">
        <v>793</v>
      </c>
      <c r="N82" s="157" t="s">
        <v>1725</v>
      </c>
      <c r="O82" s="206"/>
    </row>
    <row r="83" spans="1:15" ht="33.75" customHeight="1" x14ac:dyDescent="0.25">
      <c r="A83" s="157" t="s">
        <v>794</v>
      </c>
      <c r="B83" s="319" t="s">
        <v>795</v>
      </c>
      <c r="C83" s="36" t="s">
        <v>51</v>
      </c>
      <c r="D83" s="16">
        <v>2018</v>
      </c>
      <c r="E83" s="23">
        <v>30</v>
      </c>
      <c r="F83" s="23">
        <v>56</v>
      </c>
      <c r="G83" s="23">
        <v>56</v>
      </c>
      <c r="H83" s="16" t="s">
        <v>775</v>
      </c>
      <c r="I83" s="16" t="s">
        <v>775</v>
      </c>
      <c r="J83" s="16" t="s">
        <v>775</v>
      </c>
      <c r="K83" s="16" t="s">
        <v>775</v>
      </c>
      <c r="L83" s="16" t="s">
        <v>775</v>
      </c>
      <c r="M83" s="157" t="s">
        <v>793</v>
      </c>
      <c r="N83" s="157" t="s">
        <v>1725</v>
      </c>
      <c r="O83" s="206"/>
    </row>
    <row r="84" spans="1:15" ht="100.5" customHeight="1" x14ac:dyDescent="0.25">
      <c r="A84" s="19" t="s">
        <v>796</v>
      </c>
      <c r="B84" s="319"/>
      <c r="C84" s="36" t="s">
        <v>51</v>
      </c>
      <c r="D84" s="18" t="s">
        <v>797</v>
      </c>
      <c r="E84" s="34">
        <v>117.87</v>
      </c>
      <c r="F84" s="34">
        <v>117.87</v>
      </c>
      <c r="G84" s="34">
        <v>117.87</v>
      </c>
      <c r="H84" s="16" t="s">
        <v>775</v>
      </c>
      <c r="I84" s="16" t="s">
        <v>775</v>
      </c>
      <c r="J84" s="16" t="s">
        <v>775</v>
      </c>
      <c r="K84" s="16" t="s">
        <v>775</v>
      </c>
      <c r="L84" s="16" t="s">
        <v>775</v>
      </c>
      <c r="M84" s="157" t="s">
        <v>798</v>
      </c>
      <c r="N84" s="157" t="s">
        <v>1725</v>
      </c>
      <c r="O84" s="206"/>
    </row>
    <row r="85" spans="1:15" ht="38.25" customHeight="1" x14ac:dyDescent="0.25">
      <c r="A85" s="19" t="s">
        <v>799</v>
      </c>
      <c r="B85" s="319"/>
      <c r="C85" s="36" t="s">
        <v>51</v>
      </c>
      <c r="D85" s="22" t="s">
        <v>141</v>
      </c>
      <c r="E85" s="288">
        <v>100</v>
      </c>
      <c r="F85" s="288">
        <v>46</v>
      </c>
      <c r="G85" s="16" t="s">
        <v>775</v>
      </c>
      <c r="H85" s="288">
        <v>46</v>
      </c>
      <c r="I85" s="16" t="s">
        <v>775</v>
      </c>
      <c r="J85" s="16" t="s">
        <v>775</v>
      </c>
      <c r="K85" s="16" t="s">
        <v>775</v>
      </c>
      <c r="L85" s="16" t="s">
        <v>775</v>
      </c>
      <c r="M85" s="19" t="s">
        <v>800</v>
      </c>
      <c r="N85" s="157" t="s">
        <v>1725</v>
      </c>
      <c r="O85" s="206"/>
    </row>
    <row r="86" spans="1:15" ht="72.75" customHeight="1" x14ac:dyDescent="0.25">
      <c r="A86" s="157" t="s">
        <v>801</v>
      </c>
      <c r="B86" s="157" t="s">
        <v>802</v>
      </c>
      <c r="C86" s="16" t="s">
        <v>803</v>
      </c>
      <c r="D86" s="16">
        <v>2018</v>
      </c>
      <c r="E86" s="23">
        <v>598</v>
      </c>
      <c r="F86" s="289">
        <v>598</v>
      </c>
      <c r="G86" s="16" t="s">
        <v>775</v>
      </c>
      <c r="H86" s="23">
        <v>598</v>
      </c>
      <c r="I86" s="16" t="s">
        <v>775</v>
      </c>
      <c r="J86" s="16" t="s">
        <v>775</v>
      </c>
      <c r="K86" s="16" t="s">
        <v>775</v>
      </c>
      <c r="L86" s="16" t="s">
        <v>775</v>
      </c>
      <c r="M86" s="157" t="s">
        <v>2120</v>
      </c>
      <c r="N86" s="157" t="s">
        <v>1725</v>
      </c>
      <c r="O86" s="206"/>
    </row>
    <row r="87" spans="1:15" ht="92.25" customHeight="1" x14ac:dyDescent="0.25">
      <c r="A87" s="157" t="s">
        <v>804</v>
      </c>
      <c r="B87" s="157" t="s">
        <v>805</v>
      </c>
      <c r="C87" s="36" t="s">
        <v>51</v>
      </c>
      <c r="D87" s="16">
        <v>2018</v>
      </c>
      <c r="E87" s="23">
        <v>100</v>
      </c>
      <c r="F87" s="23">
        <v>100</v>
      </c>
      <c r="G87" s="16" t="s">
        <v>775</v>
      </c>
      <c r="H87" s="23">
        <v>100</v>
      </c>
      <c r="I87" s="16" t="s">
        <v>775</v>
      </c>
      <c r="J87" s="16" t="s">
        <v>775</v>
      </c>
      <c r="K87" s="16" t="s">
        <v>775</v>
      </c>
      <c r="L87" s="16" t="s">
        <v>775</v>
      </c>
      <c r="M87" s="157" t="s">
        <v>2121</v>
      </c>
      <c r="N87" s="157" t="s">
        <v>1725</v>
      </c>
      <c r="O87" s="206"/>
    </row>
    <row r="88" spans="1:15" ht="77.25" customHeight="1" x14ac:dyDescent="0.25">
      <c r="A88" s="19" t="s">
        <v>806</v>
      </c>
      <c r="B88" s="157" t="s">
        <v>807</v>
      </c>
      <c r="C88" s="6" t="s">
        <v>331</v>
      </c>
      <c r="D88" s="16">
        <v>2018</v>
      </c>
      <c r="E88" s="23">
        <v>750</v>
      </c>
      <c r="F88" s="161">
        <f>469.3956+265.82564</f>
        <v>735.22124000000008</v>
      </c>
      <c r="G88" s="161">
        <f>469.3956+265.82564</f>
        <v>735.22124000000008</v>
      </c>
      <c r="H88" s="16" t="s">
        <v>775</v>
      </c>
      <c r="I88" s="16" t="s">
        <v>775</v>
      </c>
      <c r="J88" s="16" t="s">
        <v>775</v>
      </c>
      <c r="K88" s="16" t="s">
        <v>775</v>
      </c>
      <c r="L88" s="16" t="s">
        <v>775</v>
      </c>
      <c r="M88" s="157" t="s">
        <v>2122</v>
      </c>
      <c r="N88" s="157" t="s">
        <v>1725</v>
      </c>
      <c r="O88" s="206"/>
    </row>
    <row r="89" spans="1:15" ht="57" customHeight="1" x14ac:dyDescent="0.25">
      <c r="A89" s="19" t="s">
        <v>808</v>
      </c>
      <c r="B89" s="157" t="s">
        <v>809</v>
      </c>
      <c r="C89" s="16" t="s">
        <v>344</v>
      </c>
      <c r="D89" s="16" t="s">
        <v>48</v>
      </c>
      <c r="E89" s="23">
        <v>500</v>
      </c>
      <c r="F89" s="23">
        <v>500</v>
      </c>
      <c r="G89" s="23">
        <v>500</v>
      </c>
      <c r="H89" s="16" t="s">
        <v>775</v>
      </c>
      <c r="I89" s="16" t="s">
        <v>775</v>
      </c>
      <c r="J89" s="16" t="s">
        <v>775</v>
      </c>
      <c r="K89" s="16" t="s">
        <v>775</v>
      </c>
      <c r="L89" s="16" t="s">
        <v>775</v>
      </c>
      <c r="M89" s="157" t="s">
        <v>2123</v>
      </c>
      <c r="N89" s="157" t="s">
        <v>1725</v>
      </c>
      <c r="O89" s="206"/>
    </row>
    <row r="90" spans="1:15" ht="43.5" customHeight="1" x14ac:dyDescent="0.25">
      <c r="A90" s="157" t="s">
        <v>810</v>
      </c>
      <c r="B90" s="314" t="s">
        <v>811</v>
      </c>
      <c r="C90" s="16" t="s">
        <v>344</v>
      </c>
      <c r="D90" s="16">
        <v>2018</v>
      </c>
      <c r="E90" s="23">
        <v>400</v>
      </c>
      <c r="F90" s="16" t="s">
        <v>775</v>
      </c>
      <c r="G90" s="16" t="s">
        <v>775</v>
      </c>
      <c r="H90" s="16" t="s">
        <v>775</v>
      </c>
      <c r="I90" s="16" t="s">
        <v>775</v>
      </c>
      <c r="J90" s="16" t="s">
        <v>775</v>
      </c>
      <c r="K90" s="16" t="s">
        <v>775</v>
      </c>
      <c r="L90" s="16" t="s">
        <v>775</v>
      </c>
      <c r="M90" s="16" t="s">
        <v>775</v>
      </c>
      <c r="N90" s="157" t="s">
        <v>813</v>
      </c>
      <c r="O90" s="206"/>
    </row>
    <row r="91" spans="1:15" ht="54.75" customHeight="1" x14ac:dyDescent="0.25">
      <c r="A91" s="157" t="s">
        <v>814</v>
      </c>
      <c r="B91" s="315"/>
      <c r="C91" s="16" t="s">
        <v>344</v>
      </c>
      <c r="D91" s="16" t="s">
        <v>48</v>
      </c>
      <c r="E91" s="23">
        <v>1200</v>
      </c>
      <c r="F91" s="23">
        <v>507</v>
      </c>
      <c r="G91" s="23">
        <v>500</v>
      </c>
      <c r="H91" s="16">
        <v>7</v>
      </c>
      <c r="I91" s="16" t="s">
        <v>775</v>
      </c>
      <c r="J91" s="16" t="s">
        <v>775</v>
      </c>
      <c r="K91" s="16" t="s">
        <v>775</v>
      </c>
      <c r="L91" s="16" t="s">
        <v>775</v>
      </c>
      <c r="M91" s="262" t="s">
        <v>815</v>
      </c>
      <c r="N91" s="262" t="s">
        <v>1725</v>
      </c>
      <c r="O91" s="206"/>
    </row>
    <row r="92" spans="1:15" ht="53.25" customHeight="1" x14ac:dyDescent="0.25">
      <c r="A92" s="19" t="s">
        <v>816</v>
      </c>
      <c r="B92" s="314" t="s">
        <v>811</v>
      </c>
      <c r="C92" s="16" t="s">
        <v>344</v>
      </c>
      <c r="D92" s="16" t="s">
        <v>48</v>
      </c>
      <c r="E92" s="23">
        <v>582.26900000000001</v>
      </c>
      <c r="F92" s="280">
        <f>563.0292+8.27521</f>
        <v>571.30440999999996</v>
      </c>
      <c r="G92" s="280">
        <f>563.0292+8.27521</f>
        <v>571.30440999999996</v>
      </c>
      <c r="H92" s="16" t="s">
        <v>775</v>
      </c>
      <c r="I92" s="16" t="s">
        <v>775</v>
      </c>
      <c r="J92" s="16" t="s">
        <v>775</v>
      </c>
      <c r="K92" s="16" t="s">
        <v>775</v>
      </c>
      <c r="L92" s="16" t="s">
        <v>775</v>
      </c>
      <c r="M92" s="262" t="s">
        <v>815</v>
      </c>
      <c r="N92" s="262" t="s">
        <v>1725</v>
      </c>
      <c r="O92" s="206"/>
    </row>
    <row r="93" spans="1:15" ht="75.75" customHeight="1" x14ac:dyDescent="0.25">
      <c r="A93" s="157" t="s">
        <v>817</v>
      </c>
      <c r="B93" s="315"/>
      <c r="C93" s="16" t="s">
        <v>344</v>
      </c>
      <c r="D93" s="161" t="s">
        <v>48</v>
      </c>
      <c r="E93" s="280">
        <v>1100.1600000000001</v>
      </c>
      <c r="F93" s="280">
        <f>459.47852+7.89192</f>
        <v>467.37044000000003</v>
      </c>
      <c r="G93" s="280">
        <f>459.47852+7.89192</f>
        <v>467.37044000000003</v>
      </c>
      <c r="H93" s="16" t="s">
        <v>775</v>
      </c>
      <c r="I93" s="16" t="s">
        <v>775</v>
      </c>
      <c r="J93" s="16" t="s">
        <v>775</v>
      </c>
      <c r="K93" s="16" t="s">
        <v>775</v>
      </c>
      <c r="L93" s="16" t="s">
        <v>775</v>
      </c>
      <c r="M93" s="256" t="s">
        <v>2182</v>
      </c>
      <c r="N93" s="262" t="s">
        <v>1725</v>
      </c>
      <c r="O93" s="206"/>
    </row>
    <row r="94" spans="1:15" s="177" customFormat="1" ht="15.75" customHeight="1" x14ac:dyDescent="0.25">
      <c r="A94" s="338" t="s">
        <v>457</v>
      </c>
      <c r="B94" s="339"/>
      <c r="C94" s="339"/>
      <c r="D94" s="339"/>
      <c r="E94" s="339"/>
      <c r="F94" s="339"/>
      <c r="G94" s="339"/>
      <c r="H94" s="339"/>
      <c r="I94" s="339"/>
      <c r="J94" s="339"/>
      <c r="K94" s="339"/>
      <c r="L94" s="339"/>
      <c r="M94" s="339"/>
      <c r="N94" s="340"/>
      <c r="O94" s="206"/>
    </row>
    <row r="95" spans="1:15" s="177" customFormat="1" ht="103.5" customHeight="1" x14ac:dyDescent="0.25">
      <c r="A95" s="217" t="s">
        <v>459</v>
      </c>
      <c r="B95" s="159" t="s">
        <v>2193</v>
      </c>
      <c r="C95" s="161" t="s">
        <v>51</v>
      </c>
      <c r="D95" s="161" t="s">
        <v>48</v>
      </c>
      <c r="E95" s="16" t="s">
        <v>775</v>
      </c>
      <c r="F95" s="280">
        <v>77.029960000000003</v>
      </c>
      <c r="G95" s="280">
        <v>77.029960000000003</v>
      </c>
      <c r="H95" s="16" t="s">
        <v>775</v>
      </c>
      <c r="I95" s="16" t="s">
        <v>775</v>
      </c>
      <c r="J95" s="16" t="s">
        <v>775</v>
      </c>
      <c r="K95" s="16" t="s">
        <v>775</v>
      </c>
      <c r="L95" s="16" t="s">
        <v>775</v>
      </c>
      <c r="M95" s="173" t="s">
        <v>2182</v>
      </c>
      <c r="N95" s="26" t="s">
        <v>1725</v>
      </c>
      <c r="O95" s="206"/>
    </row>
    <row r="96" spans="1:15" ht="18" customHeight="1" x14ac:dyDescent="0.25">
      <c r="A96" s="309" t="s">
        <v>118</v>
      </c>
      <c r="B96" s="309"/>
      <c r="C96" s="309"/>
      <c r="D96" s="309"/>
      <c r="E96" s="309"/>
      <c r="F96" s="309"/>
      <c r="G96" s="309"/>
      <c r="H96" s="309"/>
      <c r="I96" s="309"/>
      <c r="J96" s="309"/>
      <c r="K96" s="309"/>
      <c r="L96" s="309"/>
      <c r="M96" s="309"/>
      <c r="N96" s="309"/>
      <c r="O96" s="206"/>
    </row>
    <row r="97" spans="1:15" ht="23.25" customHeight="1" x14ac:dyDescent="0.25">
      <c r="A97" s="19" t="s">
        <v>119</v>
      </c>
      <c r="B97" s="323" t="s">
        <v>120</v>
      </c>
      <c r="C97" s="22" t="s">
        <v>47</v>
      </c>
      <c r="D97" s="22">
        <v>2018</v>
      </c>
      <c r="E97" s="288">
        <v>1490.652</v>
      </c>
      <c r="F97" s="288">
        <v>1471.8921</v>
      </c>
      <c r="G97" s="16" t="s">
        <v>775</v>
      </c>
      <c r="H97" s="16" t="s">
        <v>775</v>
      </c>
      <c r="I97" s="288">
        <v>1471.8921</v>
      </c>
      <c r="J97" s="16" t="s">
        <v>775</v>
      </c>
      <c r="K97" s="16" t="s">
        <v>775</v>
      </c>
      <c r="L97" s="16" t="s">
        <v>775</v>
      </c>
      <c r="M97" s="19" t="s">
        <v>121</v>
      </c>
      <c r="N97" s="35" t="s">
        <v>2106</v>
      </c>
      <c r="O97" s="206"/>
    </row>
    <row r="98" spans="1:15" ht="37.5" customHeight="1" x14ac:dyDescent="0.25">
      <c r="A98" s="19" t="s">
        <v>122</v>
      </c>
      <c r="B98" s="323"/>
      <c r="C98" s="36" t="s">
        <v>47</v>
      </c>
      <c r="D98" s="36">
        <v>2018</v>
      </c>
      <c r="E98" s="207">
        <v>200</v>
      </c>
      <c r="F98" s="207">
        <v>200</v>
      </c>
      <c r="G98" s="16" t="s">
        <v>775</v>
      </c>
      <c r="H98" s="207">
        <v>200</v>
      </c>
      <c r="I98" s="16" t="s">
        <v>775</v>
      </c>
      <c r="J98" s="16" t="s">
        <v>775</v>
      </c>
      <c r="K98" s="16" t="s">
        <v>775</v>
      </c>
      <c r="L98" s="16" t="s">
        <v>775</v>
      </c>
      <c r="M98" s="19" t="s">
        <v>123</v>
      </c>
      <c r="N98" s="35" t="s">
        <v>2106</v>
      </c>
      <c r="O98" s="206"/>
    </row>
    <row r="99" spans="1:15" ht="32.25" customHeight="1" x14ac:dyDescent="0.25">
      <c r="A99" s="19" t="s">
        <v>1355</v>
      </c>
      <c r="B99" s="323"/>
      <c r="C99" s="36" t="s">
        <v>47</v>
      </c>
      <c r="D99" s="22">
        <v>2018</v>
      </c>
      <c r="E99" s="288">
        <v>1000</v>
      </c>
      <c r="F99" s="288">
        <v>1000</v>
      </c>
      <c r="G99" s="288">
        <v>500</v>
      </c>
      <c r="H99" s="288">
        <v>500</v>
      </c>
      <c r="I99" s="16" t="s">
        <v>775</v>
      </c>
      <c r="J99" s="16" t="s">
        <v>775</v>
      </c>
      <c r="K99" s="16" t="s">
        <v>775</v>
      </c>
      <c r="L99" s="16" t="s">
        <v>775</v>
      </c>
      <c r="M99" s="19" t="s">
        <v>121</v>
      </c>
      <c r="N99" s="35" t="s">
        <v>2106</v>
      </c>
      <c r="O99" s="206"/>
    </row>
    <row r="100" spans="1:15" ht="43.5" customHeight="1" x14ac:dyDescent="0.25">
      <c r="A100" s="19" t="s">
        <v>124</v>
      </c>
      <c r="B100" s="323"/>
      <c r="C100" s="36" t="s">
        <v>47</v>
      </c>
      <c r="D100" s="22">
        <v>2018</v>
      </c>
      <c r="E100" s="288">
        <v>3000</v>
      </c>
      <c r="F100" s="207">
        <v>3000</v>
      </c>
      <c r="G100" s="207">
        <v>3000</v>
      </c>
      <c r="H100" s="16" t="s">
        <v>775</v>
      </c>
      <c r="I100" s="16" t="s">
        <v>775</v>
      </c>
      <c r="J100" s="16" t="s">
        <v>775</v>
      </c>
      <c r="K100" s="16" t="s">
        <v>775</v>
      </c>
      <c r="L100" s="16" t="s">
        <v>775</v>
      </c>
      <c r="M100" s="19" t="s">
        <v>121</v>
      </c>
      <c r="N100" s="35" t="s">
        <v>2106</v>
      </c>
      <c r="O100" s="206"/>
    </row>
    <row r="101" spans="1:15" ht="33" customHeight="1" x14ac:dyDescent="0.25">
      <c r="A101" s="19" t="s">
        <v>125</v>
      </c>
      <c r="B101" s="323" t="s">
        <v>126</v>
      </c>
      <c r="C101" s="22" t="s">
        <v>51</v>
      </c>
      <c r="D101" s="22">
        <v>2018</v>
      </c>
      <c r="E101" s="288">
        <v>971.45799999999997</v>
      </c>
      <c r="F101" s="288">
        <v>945490</v>
      </c>
      <c r="G101" s="16" t="s">
        <v>775</v>
      </c>
      <c r="H101" s="288">
        <v>945490</v>
      </c>
      <c r="I101" s="16" t="s">
        <v>775</v>
      </c>
      <c r="J101" s="16" t="s">
        <v>775</v>
      </c>
      <c r="K101" s="16" t="s">
        <v>775</v>
      </c>
      <c r="L101" s="16" t="s">
        <v>775</v>
      </c>
      <c r="M101" s="329" t="s">
        <v>127</v>
      </c>
      <c r="N101" s="35" t="s">
        <v>2106</v>
      </c>
      <c r="O101" s="206"/>
    </row>
    <row r="102" spans="1:15" ht="33.75" customHeight="1" x14ac:dyDescent="0.25">
      <c r="A102" s="19" t="s">
        <v>128</v>
      </c>
      <c r="B102" s="323"/>
      <c r="C102" s="22" t="s">
        <v>51</v>
      </c>
      <c r="D102" s="22">
        <v>2018</v>
      </c>
      <c r="E102" s="288">
        <v>971.00800000000004</v>
      </c>
      <c r="F102" s="288">
        <v>715000</v>
      </c>
      <c r="G102" s="16" t="s">
        <v>775</v>
      </c>
      <c r="H102" s="288">
        <v>715000</v>
      </c>
      <c r="I102" s="16" t="s">
        <v>775</v>
      </c>
      <c r="J102" s="16" t="s">
        <v>775</v>
      </c>
      <c r="K102" s="16" t="s">
        <v>775</v>
      </c>
      <c r="L102" s="16" t="s">
        <v>775</v>
      </c>
      <c r="M102" s="329"/>
      <c r="N102" s="35" t="s">
        <v>2106</v>
      </c>
      <c r="O102" s="206"/>
    </row>
    <row r="103" spans="1:15" ht="32.25" customHeight="1" x14ac:dyDescent="0.25">
      <c r="A103" s="19" t="s">
        <v>131</v>
      </c>
      <c r="B103" s="323"/>
      <c r="C103" s="22" t="s">
        <v>51</v>
      </c>
      <c r="D103" s="22" t="s">
        <v>48</v>
      </c>
      <c r="E103" s="16" t="s">
        <v>775</v>
      </c>
      <c r="F103" s="22">
        <v>81.900000000000006</v>
      </c>
      <c r="G103" s="16" t="s">
        <v>775</v>
      </c>
      <c r="H103" s="22">
        <v>81.900000000000006</v>
      </c>
      <c r="I103" s="16" t="s">
        <v>775</v>
      </c>
      <c r="J103" s="16" t="s">
        <v>775</v>
      </c>
      <c r="K103" s="16" t="s">
        <v>775</v>
      </c>
      <c r="L103" s="16" t="s">
        <v>775</v>
      </c>
      <c r="M103" s="329"/>
      <c r="N103" s="35" t="s">
        <v>2106</v>
      </c>
      <c r="O103" s="206"/>
    </row>
    <row r="104" spans="1:15" ht="24.75" customHeight="1" x14ac:dyDescent="0.25">
      <c r="A104" s="19" t="s">
        <v>129</v>
      </c>
      <c r="B104" s="323"/>
      <c r="C104" s="22" t="s">
        <v>51</v>
      </c>
      <c r="D104" s="22">
        <v>2018</v>
      </c>
      <c r="E104" s="288">
        <v>517.05999999999995</v>
      </c>
      <c r="F104" s="288">
        <v>517.05999999999995</v>
      </c>
      <c r="G104" s="16" t="s">
        <v>775</v>
      </c>
      <c r="H104" s="288">
        <v>15.06</v>
      </c>
      <c r="I104" s="288">
        <v>502</v>
      </c>
      <c r="J104" s="16" t="s">
        <v>775</v>
      </c>
      <c r="K104" s="16" t="s">
        <v>775</v>
      </c>
      <c r="L104" s="16" t="s">
        <v>775</v>
      </c>
      <c r="M104" s="329"/>
      <c r="N104" s="35" t="s">
        <v>2106</v>
      </c>
      <c r="O104" s="206"/>
    </row>
    <row r="105" spans="1:15" ht="22.5" customHeight="1" x14ac:dyDescent="0.25">
      <c r="A105" s="19" t="s">
        <v>130</v>
      </c>
      <c r="B105" s="323"/>
      <c r="C105" s="22" t="s">
        <v>51</v>
      </c>
      <c r="D105" s="22">
        <v>2018</v>
      </c>
      <c r="E105" s="288">
        <v>53.56</v>
      </c>
      <c r="F105" s="288">
        <v>53.6</v>
      </c>
      <c r="G105" s="16" t="s">
        <v>775</v>
      </c>
      <c r="H105" s="288">
        <v>1.6</v>
      </c>
      <c r="I105" s="288">
        <v>52</v>
      </c>
      <c r="J105" s="16" t="s">
        <v>775</v>
      </c>
      <c r="K105" s="16" t="s">
        <v>775</v>
      </c>
      <c r="L105" s="16" t="s">
        <v>775</v>
      </c>
      <c r="M105" s="329"/>
      <c r="N105" s="35" t="s">
        <v>1725</v>
      </c>
      <c r="O105" s="206"/>
    </row>
    <row r="106" spans="1:15" ht="20.25" customHeight="1" x14ac:dyDescent="0.25">
      <c r="A106" s="309" t="s">
        <v>39</v>
      </c>
      <c r="B106" s="309"/>
      <c r="C106" s="309"/>
      <c r="D106" s="309"/>
      <c r="E106" s="309"/>
      <c r="F106" s="309"/>
      <c r="G106" s="309"/>
      <c r="H106" s="309"/>
      <c r="I106" s="309"/>
      <c r="J106" s="309"/>
      <c r="K106" s="309"/>
      <c r="L106" s="309"/>
      <c r="M106" s="309"/>
      <c r="N106" s="309"/>
      <c r="O106" s="206"/>
    </row>
    <row r="107" spans="1:15" ht="73.5" customHeight="1" x14ac:dyDescent="0.25">
      <c r="A107" s="26" t="s">
        <v>50</v>
      </c>
      <c r="B107" s="26" t="s">
        <v>2202</v>
      </c>
      <c r="C107" s="36" t="s">
        <v>51</v>
      </c>
      <c r="D107" s="16" t="s">
        <v>48</v>
      </c>
      <c r="E107" s="218">
        <v>6700.1</v>
      </c>
      <c r="F107" s="218">
        <v>6388.1</v>
      </c>
      <c r="G107" s="16" t="s">
        <v>775</v>
      </c>
      <c r="H107" s="16">
        <v>700.1</v>
      </c>
      <c r="I107" s="16" t="s">
        <v>109</v>
      </c>
      <c r="J107" s="16" t="s">
        <v>775</v>
      </c>
      <c r="K107" s="16" t="s">
        <v>775</v>
      </c>
      <c r="L107" s="16" t="s">
        <v>775</v>
      </c>
      <c r="M107" s="26" t="s">
        <v>53</v>
      </c>
      <c r="N107" s="35" t="s">
        <v>2106</v>
      </c>
      <c r="O107" s="206"/>
    </row>
    <row r="108" spans="1:15" ht="37.5" customHeight="1" x14ac:dyDescent="0.25">
      <c r="A108" s="26" t="s">
        <v>2203</v>
      </c>
      <c r="B108" s="26" t="s">
        <v>107</v>
      </c>
      <c r="C108" s="16" t="s">
        <v>42</v>
      </c>
      <c r="D108" s="16">
        <v>2018</v>
      </c>
      <c r="E108" s="218">
        <v>1000</v>
      </c>
      <c r="F108" s="218">
        <v>1000</v>
      </c>
      <c r="G108" s="23">
        <v>800</v>
      </c>
      <c r="H108" s="23">
        <v>200</v>
      </c>
      <c r="I108" s="16" t="s">
        <v>775</v>
      </c>
      <c r="J108" s="16" t="s">
        <v>775</v>
      </c>
      <c r="K108" s="16" t="s">
        <v>775</v>
      </c>
      <c r="L108" s="16" t="s">
        <v>775</v>
      </c>
      <c r="M108" s="26" t="s">
        <v>108</v>
      </c>
      <c r="N108" s="35" t="s">
        <v>2106</v>
      </c>
      <c r="O108" s="206"/>
    </row>
    <row r="109" spans="1:15" x14ac:dyDescent="0.25">
      <c r="A109" s="309" t="s">
        <v>1259</v>
      </c>
      <c r="B109" s="309"/>
      <c r="C109" s="309"/>
      <c r="D109" s="309"/>
      <c r="E109" s="309"/>
      <c r="F109" s="309"/>
      <c r="G109" s="309"/>
      <c r="H109" s="309"/>
      <c r="I109" s="309"/>
      <c r="J109" s="309"/>
      <c r="K109" s="309"/>
      <c r="L109" s="309"/>
      <c r="M109" s="309"/>
      <c r="N109" s="309"/>
      <c r="O109" s="206"/>
    </row>
    <row r="110" spans="1:15" ht="81.75" customHeight="1" x14ac:dyDescent="0.25">
      <c r="A110" s="157" t="s">
        <v>2204</v>
      </c>
      <c r="B110" s="157" t="s">
        <v>531</v>
      </c>
      <c r="C110" s="36" t="s">
        <v>51</v>
      </c>
      <c r="D110" s="16" t="s">
        <v>48</v>
      </c>
      <c r="E110" s="23">
        <v>1200</v>
      </c>
      <c r="F110" s="23">
        <v>1200</v>
      </c>
      <c r="G110" s="23">
        <v>1200</v>
      </c>
      <c r="H110" s="16" t="s">
        <v>775</v>
      </c>
      <c r="I110" s="16" t="s">
        <v>775</v>
      </c>
      <c r="J110" s="16" t="s">
        <v>775</v>
      </c>
      <c r="K110" s="16" t="s">
        <v>775</v>
      </c>
      <c r="L110" s="16" t="s">
        <v>775</v>
      </c>
      <c r="M110" s="157" t="s">
        <v>1262</v>
      </c>
      <c r="N110" s="35" t="s">
        <v>2106</v>
      </c>
      <c r="O110" s="206"/>
    </row>
    <row r="111" spans="1:15" ht="73.5" customHeight="1" x14ac:dyDescent="0.25">
      <c r="A111" s="157" t="s">
        <v>1263</v>
      </c>
      <c r="B111" s="157" t="s">
        <v>436</v>
      </c>
      <c r="C111" s="6" t="s">
        <v>331</v>
      </c>
      <c r="D111" s="16" t="s">
        <v>48</v>
      </c>
      <c r="E111" s="23">
        <v>500</v>
      </c>
      <c r="F111" s="23">
        <v>500</v>
      </c>
      <c r="G111" s="23">
        <v>500</v>
      </c>
      <c r="H111" s="16" t="s">
        <v>775</v>
      </c>
      <c r="I111" s="16" t="s">
        <v>775</v>
      </c>
      <c r="J111" s="16" t="s">
        <v>775</v>
      </c>
      <c r="K111" s="16" t="s">
        <v>775</v>
      </c>
      <c r="L111" s="16" t="s">
        <v>775</v>
      </c>
      <c r="M111" s="157" t="s">
        <v>1264</v>
      </c>
      <c r="N111" s="262" t="s">
        <v>2840</v>
      </c>
      <c r="O111" s="206"/>
    </row>
    <row r="112" spans="1:15" x14ac:dyDescent="0.25">
      <c r="A112" s="309" t="s">
        <v>492</v>
      </c>
      <c r="B112" s="309"/>
      <c r="C112" s="309"/>
      <c r="D112" s="309"/>
      <c r="E112" s="309"/>
      <c r="F112" s="309"/>
      <c r="G112" s="309"/>
      <c r="H112" s="309"/>
      <c r="I112" s="309"/>
      <c r="J112" s="309"/>
      <c r="K112" s="309"/>
      <c r="L112" s="309"/>
      <c r="M112" s="309"/>
      <c r="N112" s="309"/>
      <c r="O112" s="206"/>
    </row>
    <row r="113" spans="1:15" ht="73.5" customHeight="1" x14ac:dyDescent="0.25">
      <c r="A113" s="35" t="s">
        <v>493</v>
      </c>
      <c r="B113" s="35" t="s">
        <v>495</v>
      </c>
      <c r="C113" s="16" t="s">
        <v>74</v>
      </c>
      <c r="D113" s="36" t="s">
        <v>494</v>
      </c>
      <c r="E113" s="207">
        <v>15000</v>
      </c>
      <c r="F113" s="208">
        <v>6500</v>
      </c>
      <c r="G113" s="16" t="s">
        <v>775</v>
      </c>
      <c r="H113" s="207">
        <v>3500</v>
      </c>
      <c r="I113" s="16" t="s">
        <v>775</v>
      </c>
      <c r="J113" s="16" t="s">
        <v>775</v>
      </c>
      <c r="K113" s="16" t="s">
        <v>775</v>
      </c>
      <c r="L113" s="207">
        <v>3000</v>
      </c>
      <c r="M113" s="16" t="s">
        <v>775</v>
      </c>
      <c r="N113" s="35" t="s">
        <v>2205</v>
      </c>
      <c r="O113" s="206"/>
    </row>
    <row r="114" spans="1:15" ht="18.75" customHeight="1" x14ac:dyDescent="0.25">
      <c r="A114" s="312" t="s">
        <v>646</v>
      </c>
      <c r="B114" s="312"/>
      <c r="C114" s="312"/>
      <c r="D114" s="312"/>
      <c r="E114" s="312"/>
      <c r="F114" s="312"/>
      <c r="G114" s="312"/>
      <c r="H114" s="312"/>
      <c r="I114" s="312"/>
      <c r="J114" s="312"/>
      <c r="K114" s="312"/>
      <c r="L114" s="312"/>
      <c r="M114" s="312"/>
      <c r="N114" s="312"/>
      <c r="O114" s="206"/>
    </row>
    <row r="115" spans="1:15" ht="92.25" customHeight="1" x14ac:dyDescent="0.25">
      <c r="A115" s="19" t="s">
        <v>647</v>
      </c>
      <c r="B115" s="19" t="s">
        <v>488</v>
      </c>
      <c r="C115" s="6" t="s">
        <v>331</v>
      </c>
      <c r="D115" s="22" t="s">
        <v>649</v>
      </c>
      <c r="E115" s="219">
        <v>621.20000000000005</v>
      </c>
      <c r="F115" s="288">
        <f>G115+H115</f>
        <v>621.20000000000005</v>
      </c>
      <c r="G115" s="288">
        <v>296.3</v>
      </c>
      <c r="H115" s="288">
        <v>324.89999999999998</v>
      </c>
      <c r="I115" s="16" t="s">
        <v>775</v>
      </c>
      <c r="J115" s="16" t="s">
        <v>775</v>
      </c>
      <c r="K115" s="16" t="s">
        <v>775</v>
      </c>
      <c r="L115" s="16" t="s">
        <v>775</v>
      </c>
      <c r="M115" s="19" t="s">
        <v>2124</v>
      </c>
      <c r="N115" s="19" t="s">
        <v>2125</v>
      </c>
      <c r="O115" s="206"/>
    </row>
    <row r="116" spans="1:15" x14ac:dyDescent="0.25">
      <c r="A116" s="317" t="s">
        <v>1265</v>
      </c>
      <c r="B116" s="317"/>
      <c r="C116" s="317"/>
      <c r="D116" s="317"/>
      <c r="E116" s="317"/>
      <c r="F116" s="317"/>
      <c r="G116" s="317"/>
      <c r="H116" s="317"/>
      <c r="I116" s="317"/>
      <c r="J116" s="317"/>
      <c r="K116" s="317"/>
      <c r="L116" s="317"/>
      <c r="M116" s="317"/>
      <c r="N116" s="317"/>
      <c r="O116" s="206"/>
    </row>
    <row r="117" spans="1:15" ht="134.25" customHeight="1" x14ac:dyDescent="0.25">
      <c r="A117" s="160" t="s">
        <v>1629</v>
      </c>
      <c r="B117" s="160" t="s">
        <v>1633</v>
      </c>
      <c r="C117" s="36" t="s">
        <v>47</v>
      </c>
      <c r="D117" s="6">
        <v>2018</v>
      </c>
      <c r="E117" s="6">
        <v>16936.7</v>
      </c>
      <c r="F117" s="6">
        <v>16936.7</v>
      </c>
      <c r="G117" s="6">
        <v>16936.7</v>
      </c>
      <c r="H117" s="16" t="s">
        <v>775</v>
      </c>
      <c r="I117" s="16" t="s">
        <v>775</v>
      </c>
      <c r="J117" s="16" t="s">
        <v>775</v>
      </c>
      <c r="K117" s="16" t="s">
        <v>775</v>
      </c>
      <c r="L117" s="16" t="s">
        <v>775</v>
      </c>
      <c r="M117" s="160" t="s">
        <v>1630</v>
      </c>
      <c r="N117" s="160" t="s">
        <v>1631</v>
      </c>
      <c r="O117" s="206"/>
    </row>
    <row r="118" spans="1:15" ht="228" customHeight="1" x14ac:dyDescent="0.25">
      <c r="A118" s="160" t="s">
        <v>1632</v>
      </c>
      <c r="B118" s="160" t="s">
        <v>1634</v>
      </c>
      <c r="C118" s="36" t="s">
        <v>47</v>
      </c>
      <c r="D118" s="6">
        <v>2018</v>
      </c>
      <c r="E118" s="6">
        <v>250</v>
      </c>
      <c r="F118" s="6">
        <v>545.5</v>
      </c>
      <c r="G118" s="16" t="s">
        <v>775</v>
      </c>
      <c r="H118" s="6" t="s">
        <v>1635</v>
      </c>
      <c r="I118" s="6">
        <v>529.6</v>
      </c>
      <c r="J118" s="16" t="s">
        <v>775</v>
      </c>
      <c r="K118" s="16" t="s">
        <v>775</v>
      </c>
      <c r="L118" s="16" t="s">
        <v>775</v>
      </c>
      <c r="M118" s="160" t="s">
        <v>1636</v>
      </c>
      <c r="N118" s="160" t="s">
        <v>1637</v>
      </c>
      <c r="O118" s="206"/>
    </row>
    <row r="119" spans="1:15" ht="122.25" customHeight="1" x14ac:dyDescent="0.25">
      <c r="A119" s="160" t="s">
        <v>1638</v>
      </c>
      <c r="B119" s="50" t="s">
        <v>1023</v>
      </c>
      <c r="C119" s="6" t="s">
        <v>51</v>
      </c>
      <c r="D119" s="6">
        <v>2018</v>
      </c>
      <c r="E119" s="6">
        <v>300</v>
      </c>
      <c r="F119" s="6">
        <v>537.78</v>
      </c>
      <c r="G119" s="16" t="s">
        <v>775</v>
      </c>
      <c r="H119" s="6" t="s">
        <v>1641</v>
      </c>
      <c r="I119" s="16" t="s">
        <v>775</v>
      </c>
      <c r="J119" s="16" t="s">
        <v>775</v>
      </c>
      <c r="K119" s="16" t="s">
        <v>775</v>
      </c>
      <c r="L119" s="16" t="s">
        <v>775</v>
      </c>
      <c r="M119" s="160" t="s">
        <v>2206</v>
      </c>
      <c r="N119" s="160" t="s">
        <v>1639</v>
      </c>
      <c r="O119" s="206"/>
    </row>
    <row r="120" spans="1:15" ht="97.5" customHeight="1" x14ac:dyDescent="0.25">
      <c r="A120" s="160" t="s">
        <v>1640</v>
      </c>
      <c r="B120" s="320" t="s">
        <v>1023</v>
      </c>
      <c r="C120" s="6" t="s">
        <v>51</v>
      </c>
      <c r="D120" s="6">
        <v>2018</v>
      </c>
      <c r="E120" s="105">
        <v>300</v>
      </c>
      <c r="F120" s="105">
        <v>1449.86</v>
      </c>
      <c r="G120" s="105">
        <v>1449.86</v>
      </c>
      <c r="H120" s="16" t="s">
        <v>775</v>
      </c>
      <c r="I120" s="16" t="s">
        <v>775</v>
      </c>
      <c r="J120" s="16" t="s">
        <v>775</v>
      </c>
      <c r="K120" s="16" t="s">
        <v>775</v>
      </c>
      <c r="L120" s="16" t="s">
        <v>775</v>
      </c>
      <c r="M120" s="160" t="s">
        <v>2207</v>
      </c>
      <c r="N120" s="160" t="s">
        <v>1639</v>
      </c>
      <c r="O120" s="206"/>
    </row>
    <row r="121" spans="1:15" ht="54.75" customHeight="1" x14ac:dyDescent="0.25">
      <c r="A121" s="160" t="s">
        <v>1642</v>
      </c>
      <c r="B121" s="322"/>
      <c r="C121" s="6" t="s">
        <v>51</v>
      </c>
      <c r="D121" s="6">
        <v>2018</v>
      </c>
      <c r="E121" s="105">
        <v>70</v>
      </c>
      <c r="F121" s="105">
        <v>70</v>
      </c>
      <c r="G121" s="16" t="s">
        <v>775</v>
      </c>
      <c r="H121" s="105">
        <v>70</v>
      </c>
      <c r="I121" s="16" t="s">
        <v>775</v>
      </c>
      <c r="J121" s="16" t="s">
        <v>775</v>
      </c>
      <c r="K121" s="16" t="s">
        <v>775</v>
      </c>
      <c r="L121" s="16" t="s">
        <v>775</v>
      </c>
      <c r="M121" s="160" t="s">
        <v>1643</v>
      </c>
      <c r="N121" s="160" t="s">
        <v>1639</v>
      </c>
      <c r="O121" s="206"/>
    </row>
    <row r="122" spans="1:15" ht="103.5" customHeight="1" x14ac:dyDescent="0.25">
      <c r="A122" s="160" t="s">
        <v>1644</v>
      </c>
      <c r="B122" s="321"/>
      <c r="C122" s="6" t="s">
        <v>51</v>
      </c>
      <c r="D122" s="6">
        <v>2018</v>
      </c>
      <c r="E122" s="105">
        <v>1000</v>
      </c>
      <c r="F122" s="6">
        <v>1447.4</v>
      </c>
      <c r="G122" s="6">
        <v>1447.4</v>
      </c>
      <c r="H122" s="16" t="s">
        <v>775</v>
      </c>
      <c r="I122" s="16" t="s">
        <v>775</v>
      </c>
      <c r="J122" s="16" t="s">
        <v>775</v>
      </c>
      <c r="K122" s="16" t="s">
        <v>775</v>
      </c>
      <c r="L122" s="16" t="s">
        <v>775</v>
      </c>
      <c r="M122" s="160" t="s">
        <v>1645</v>
      </c>
      <c r="N122" s="160" t="s">
        <v>1639</v>
      </c>
      <c r="O122" s="206"/>
    </row>
    <row r="123" spans="1:15" ht="123.75" customHeight="1" x14ac:dyDescent="0.25">
      <c r="A123" s="160" t="s">
        <v>1647</v>
      </c>
      <c r="B123" s="320" t="s">
        <v>1023</v>
      </c>
      <c r="C123" s="6" t="s">
        <v>51</v>
      </c>
      <c r="D123" s="6">
        <v>2018</v>
      </c>
      <c r="E123" s="105">
        <v>300</v>
      </c>
      <c r="F123" s="6">
        <v>307.5</v>
      </c>
      <c r="G123" s="16" t="s">
        <v>775</v>
      </c>
      <c r="H123" s="6" t="s">
        <v>1651</v>
      </c>
      <c r="I123" s="6">
        <v>298.60000000000002</v>
      </c>
      <c r="J123" s="16" t="s">
        <v>775</v>
      </c>
      <c r="K123" s="16" t="s">
        <v>775</v>
      </c>
      <c r="L123" s="16" t="s">
        <v>775</v>
      </c>
      <c r="M123" s="160" t="s">
        <v>1650</v>
      </c>
      <c r="N123" s="160" t="s">
        <v>1639</v>
      </c>
      <c r="O123" s="206"/>
    </row>
    <row r="124" spans="1:15" ht="127.5" customHeight="1" x14ac:dyDescent="0.25">
      <c r="A124" s="160" t="s">
        <v>1648</v>
      </c>
      <c r="B124" s="321"/>
      <c r="C124" s="6" t="s">
        <v>51</v>
      </c>
      <c r="D124" s="6">
        <v>2018</v>
      </c>
      <c r="E124" s="6">
        <v>360</v>
      </c>
      <c r="F124" s="6">
        <v>648.5</v>
      </c>
      <c r="G124" s="6">
        <v>648.5</v>
      </c>
      <c r="H124" s="16" t="s">
        <v>775</v>
      </c>
      <c r="I124" s="16" t="s">
        <v>775</v>
      </c>
      <c r="J124" s="16" t="s">
        <v>775</v>
      </c>
      <c r="K124" s="16" t="s">
        <v>775</v>
      </c>
      <c r="L124" s="16" t="s">
        <v>775</v>
      </c>
      <c r="M124" s="160" t="s">
        <v>1649</v>
      </c>
      <c r="N124" s="160" t="s">
        <v>1639</v>
      </c>
      <c r="O124" s="206"/>
    </row>
    <row r="125" spans="1:15" x14ac:dyDescent="0.25">
      <c r="A125" s="317" t="s">
        <v>1266</v>
      </c>
      <c r="B125" s="317"/>
      <c r="C125" s="317"/>
      <c r="D125" s="317"/>
      <c r="E125" s="317"/>
      <c r="F125" s="317"/>
      <c r="G125" s="317"/>
      <c r="H125" s="317"/>
      <c r="I125" s="317"/>
      <c r="J125" s="317"/>
      <c r="K125" s="317"/>
      <c r="L125" s="317"/>
      <c r="M125" s="317"/>
      <c r="N125" s="317"/>
      <c r="O125" s="206"/>
    </row>
    <row r="126" spans="1:15" s="177" customFormat="1" ht="73.5" x14ac:dyDescent="0.25">
      <c r="A126" s="50" t="s">
        <v>2194</v>
      </c>
      <c r="B126" s="173" t="s">
        <v>120</v>
      </c>
      <c r="C126" s="270" t="s">
        <v>47</v>
      </c>
      <c r="D126" s="270" t="s">
        <v>48</v>
      </c>
      <c r="E126" s="280">
        <v>1491.61</v>
      </c>
      <c r="F126" s="280">
        <f>1477.872+10.43004</f>
        <v>1488.30204</v>
      </c>
      <c r="G126" s="280">
        <f>1477.872+10.43004</f>
        <v>1488.30204</v>
      </c>
      <c r="H126" s="210" t="s">
        <v>775</v>
      </c>
      <c r="I126" s="210" t="s">
        <v>775</v>
      </c>
      <c r="J126" s="210" t="s">
        <v>775</v>
      </c>
      <c r="K126" s="210" t="s">
        <v>775</v>
      </c>
      <c r="L126" s="210" t="s">
        <v>775</v>
      </c>
      <c r="M126" s="173" t="s">
        <v>2182</v>
      </c>
      <c r="N126" s="50" t="s">
        <v>1639</v>
      </c>
      <c r="O126" s="206"/>
    </row>
    <row r="127" spans="1:15" s="177" customFormat="1" ht="52.5" x14ac:dyDescent="0.25">
      <c r="A127" s="50" t="s">
        <v>2195</v>
      </c>
      <c r="B127" s="173" t="s">
        <v>516</v>
      </c>
      <c r="C127" s="270" t="s">
        <v>47</v>
      </c>
      <c r="D127" s="270" t="s">
        <v>48</v>
      </c>
      <c r="E127" s="280">
        <v>1499.9280000000001</v>
      </c>
      <c r="F127" s="280">
        <f>1473.4104+22.09751</f>
        <v>1495.50791</v>
      </c>
      <c r="G127" s="280">
        <f>1473.4104+22.09751</f>
        <v>1495.50791</v>
      </c>
      <c r="H127" s="210" t="s">
        <v>775</v>
      </c>
      <c r="I127" s="210" t="s">
        <v>775</v>
      </c>
      <c r="J127" s="210" t="s">
        <v>775</v>
      </c>
      <c r="K127" s="210" t="s">
        <v>775</v>
      </c>
      <c r="L127" s="210" t="s">
        <v>775</v>
      </c>
      <c r="M127" s="173" t="s">
        <v>2182</v>
      </c>
      <c r="N127" s="50" t="s">
        <v>1639</v>
      </c>
      <c r="O127" s="206"/>
    </row>
    <row r="128" spans="1:15" s="177" customFormat="1" ht="44.25" customHeight="1" x14ac:dyDescent="0.25">
      <c r="A128" s="196" t="s">
        <v>2196</v>
      </c>
      <c r="B128" s="159" t="s">
        <v>846</v>
      </c>
      <c r="C128" s="270" t="s">
        <v>344</v>
      </c>
      <c r="D128" s="270" t="s">
        <v>48</v>
      </c>
      <c r="E128" s="280">
        <v>1499.8969999999999</v>
      </c>
      <c r="F128" s="280">
        <f>1469.022+20.8036</f>
        <v>1489.8255999999999</v>
      </c>
      <c r="G128" s="280">
        <f>1469.022+20.8036</f>
        <v>1489.8255999999999</v>
      </c>
      <c r="H128" s="210" t="s">
        <v>775</v>
      </c>
      <c r="I128" s="210" t="s">
        <v>775</v>
      </c>
      <c r="J128" s="210" t="s">
        <v>775</v>
      </c>
      <c r="K128" s="210" t="s">
        <v>775</v>
      </c>
      <c r="L128" s="210" t="s">
        <v>775</v>
      </c>
      <c r="M128" s="159" t="s">
        <v>2182</v>
      </c>
      <c r="N128" s="50" t="s">
        <v>1639</v>
      </c>
      <c r="O128" s="206"/>
    </row>
    <row r="129" spans="1:15" ht="62.25" customHeight="1" x14ac:dyDescent="0.25">
      <c r="A129" s="196" t="s">
        <v>1946</v>
      </c>
      <c r="B129" s="326" t="s">
        <v>1947</v>
      </c>
      <c r="C129" s="210" t="s">
        <v>344</v>
      </c>
      <c r="D129" s="270" t="s">
        <v>2191</v>
      </c>
      <c r="E129" s="280">
        <v>3858.1179999999999</v>
      </c>
      <c r="F129" s="280">
        <f>1770.88502+483.18463</f>
        <v>2254.0696499999999</v>
      </c>
      <c r="G129" s="280">
        <f>1770.88502+483.18463</f>
        <v>2254.0696499999999</v>
      </c>
      <c r="H129" s="210" t="s">
        <v>775</v>
      </c>
      <c r="I129" s="210" t="s">
        <v>775</v>
      </c>
      <c r="J129" s="210" t="s">
        <v>775</v>
      </c>
      <c r="K129" s="210" t="s">
        <v>775</v>
      </c>
      <c r="L129" s="210" t="s">
        <v>775</v>
      </c>
      <c r="M129" s="159" t="s">
        <v>2192</v>
      </c>
      <c r="N129" s="161" t="s">
        <v>2197</v>
      </c>
      <c r="O129" s="206"/>
    </row>
    <row r="130" spans="1:15" ht="84" x14ac:dyDescent="0.25">
      <c r="A130" s="196" t="s">
        <v>1949</v>
      </c>
      <c r="B130" s="327"/>
      <c r="C130" s="210" t="s">
        <v>344</v>
      </c>
      <c r="D130" s="221" t="s">
        <v>141</v>
      </c>
      <c r="E130" s="104">
        <v>32875</v>
      </c>
      <c r="F130" s="210" t="s">
        <v>775</v>
      </c>
      <c r="G130" s="210" t="s">
        <v>775</v>
      </c>
      <c r="H130" s="210" t="s">
        <v>775</v>
      </c>
      <c r="I130" s="210" t="s">
        <v>775</v>
      </c>
      <c r="J130" s="210" t="s">
        <v>775</v>
      </c>
      <c r="K130" s="210" t="s">
        <v>775</v>
      </c>
      <c r="L130" s="210" t="s">
        <v>775</v>
      </c>
      <c r="M130" s="64" t="s">
        <v>1948</v>
      </c>
      <c r="N130" s="210" t="s">
        <v>775</v>
      </c>
      <c r="O130" s="206"/>
    </row>
    <row r="131" spans="1:15" ht="82.5" customHeight="1" x14ac:dyDescent="0.25">
      <c r="A131" s="196" t="s">
        <v>2208</v>
      </c>
      <c r="B131" s="222" t="s">
        <v>1210</v>
      </c>
      <c r="C131" s="210" t="s">
        <v>344</v>
      </c>
      <c r="D131" s="221" t="s">
        <v>141</v>
      </c>
      <c r="E131" s="104">
        <v>38000</v>
      </c>
      <c r="F131" s="210" t="s">
        <v>775</v>
      </c>
      <c r="G131" s="210" t="s">
        <v>775</v>
      </c>
      <c r="H131" s="210" t="s">
        <v>775</v>
      </c>
      <c r="I131" s="210" t="s">
        <v>775</v>
      </c>
      <c r="J131" s="210" t="s">
        <v>775</v>
      </c>
      <c r="K131" s="210" t="s">
        <v>775</v>
      </c>
      <c r="L131" s="210" t="s">
        <v>775</v>
      </c>
      <c r="M131" s="64" t="s">
        <v>1948</v>
      </c>
      <c r="N131" s="210" t="s">
        <v>775</v>
      </c>
      <c r="O131" s="206"/>
    </row>
    <row r="132" spans="1:15" ht="47.25" customHeight="1" x14ac:dyDescent="0.25">
      <c r="A132" s="64" t="s">
        <v>1950</v>
      </c>
      <c r="B132" s="64" t="s">
        <v>592</v>
      </c>
      <c r="C132" s="221" t="s">
        <v>51</v>
      </c>
      <c r="D132" s="221" t="s">
        <v>141</v>
      </c>
      <c r="E132" s="210" t="s">
        <v>1951</v>
      </c>
      <c r="F132" s="290">
        <v>820</v>
      </c>
      <c r="G132" s="210" t="s">
        <v>775</v>
      </c>
      <c r="H132" s="290">
        <v>820</v>
      </c>
      <c r="I132" s="210" t="s">
        <v>775</v>
      </c>
      <c r="J132" s="210" t="s">
        <v>775</v>
      </c>
      <c r="K132" s="210" t="s">
        <v>775</v>
      </c>
      <c r="L132" s="210" t="s">
        <v>775</v>
      </c>
      <c r="M132" s="64" t="s">
        <v>1952</v>
      </c>
      <c r="N132" s="64" t="s">
        <v>1957</v>
      </c>
      <c r="O132" s="206"/>
    </row>
    <row r="133" spans="1:15" ht="89.25" customHeight="1" x14ac:dyDescent="0.25">
      <c r="A133" s="64" t="s">
        <v>1954</v>
      </c>
      <c r="B133" s="64" t="s">
        <v>527</v>
      </c>
      <c r="C133" s="221" t="s">
        <v>51</v>
      </c>
      <c r="D133" s="221" t="s">
        <v>141</v>
      </c>
      <c r="E133" s="210" t="s">
        <v>1955</v>
      </c>
      <c r="F133" s="290">
        <v>450</v>
      </c>
      <c r="G133" s="290">
        <v>450</v>
      </c>
      <c r="H133" s="210" t="s">
        <v>775</v>
      </c>
      <c r="I133" s="210" t="s">
        <v>775</v>
      </c>
      <c r="J133" s="210" t="s">
        <v>775</v>
      </c>
      <c r="K133" s="210" t="s">
        <v>775</v>
      </c>
      <c r="L133" s="210" t="s">
        <v>775</v>
      </c>
      <c r="M133" s="64" t="s">
        <v>1956</v>
      </c>
      <c r="N133" s="64" t="s">
        <v>1957</v>
      </c>
      <c r="O133" s="206"/>
    </row>
    <row r="134" spans="1:15" x14ac:dyDescent="0.25">
      <c r="A134" s="318" t="s">
        <v>1267</v>
      </c>
      <c r="B134" s="318"/>
      <c r="C134" s="318"/>
      <c r="D134" s="318"/>
      <c r="E134" s="318"/>
      <c r="F134" s="318"/>
      <c r="G134" s="318"/>
      <c r="H134" s="318"/>
      <c r="I134" s="318"/>
      <c r="J134" s="318"/>
      <c r="K134" s="318"/>
      <c r="L134" s="318"/>
      <c r="M134" s="318"/>
      <c r="N134" s="318"/>
      <c r="O134" s="206"/>
    </row>
    <row r="135" spans="1:15" ht="74.25" customHeight="1" x14ac:dyDescent="0.25">
      <c r="A135" s="160" t="s">
        <v>1815</v>
      </c>
      <c r="B135" s="160" t="s">
        <v>1816</v>
      </c>
      <c r="C135" s="36" t="s">
        <v>47</v>
      </c>
      <c r="D135" s="6">
        <v>2018</v>
      </c>
      <c r="E135" s="105">
        <v>1000</v>
      </c>
      <c r="F135" s="105">
        <v>1000</v>
      </c>
      <c r="G135" s="105">
        <v>1000</v>
      </c>
      <c r="H135" s="6" t="s">
        <v>775</v>
      </c>
      <c r="I135" s="6" t="s">
        <v>775</v>
      </c>
      <c r="J135" s="6" t="s">
        <v>775</v>
      </c>
      <c r="K135" s="6" t="s">
        <v>775</v>
      </c>
      <c r="L135" s="6" t="s">
        <v>775</v>
      </c>
      <c r="M135" s="160" t="s">
        <v>1817</v>
      </c>
      <c r="N135" s="160" t="s">
        <v>1631</v>
      </c>
      <c r="O135" s="206"/>
    </row>
    <row r="136" spans="1:15" ht="90.75" customHeight="1" x14ac:dyDescent="0.25">
      <c r="A136" s="160" t="s">
        <v>1818</v>
      </c>
      <c r="B136" s="160" t="s">
        <v>527</v>
      </c>
      <c r="C136" s="6" t="s">
        <v>51</v>
      </c>
      <c r="D136" s="6">
        <v>2018</v>
      </c>
      <c r="E136" s="105">
        <v>860</v>
      </c>
      <c r="F136" s="105">
        <v>860</v>
      </c>
      <c r="G136" s="105">
        <v>860</v>
      </c>
      <c r="H136" s="6" t="s">
        <v>775</v>
      </c>
      <c r="I136" s="6" t="s">
        <v>775</v>
      </c>
      <c r="J136" s="6" t="s">
        <v>775</v>
      </c>
      <c r="K136" s="6" t="s">
        <v>775</v>
      </c>
      <c r="L136" s="6" t="s">
        <v>775</v>
      </c>
      <c r="M136" s="160" t="s">
        <v>1212</v>
      </c>
      <c r="N136" s="160" t="s">
        <v>1631</v>
      </c>
      <c r="O136" s="206"/>
    </row>
    <row r="137" spans="1:15" ht="87" customHeight="1" x14ac:dyDescent="0.25">
      <c r="A137" s="160" t="s">
        <v>1819</v>
      </c>
      <c r="B137" s="160" t="s">
        <v>1820</v>
      </c>
      <c r="C137" s="6" t="s">
        <v>60</v>
      </c>
      <c r="D137" s="6">
        <v>2018</v>
      </c>
      <c r="E137" s="6" t="s">
        <v>2841</v>
      </c>
      <c r="F137" s="261" t="s">
        <v>2842</v>
      </c>
      <c r="G137" s="6" t="s">
        <v>2842</v>
      </c>
      <c r="H137" s="6" t="s">
        <v>775</v>
      </c>
      <c r="I137" s="6" t="s">
        <v>775</v>
      </c>
      <c r="J137" s="6" t="s">
        <v>775</v>
      </c>
      <c r="K137" s="6" t="s">
        <v>775</v>
      </c>
      <c r="L137" s="6" t="s">
        <v>775</v>
      </c>
      <c r="M137" s="160" t="s">
        <v>1821</v>
      </c>
      <c r="N137" s="160" t="s">
        <v>1631</v>
      </c>
      <c r="O137" s="206"/>
    </row>
    <row r="138" spans="1:15" x14ac:dyDescent="0.25">
      <c r="A138" s="318" t="s">
        <v>1268</v>
      </c>
      <c r="B138" s="318"/>
      <c r="C138" s="318"/>
      <c r="D138" s="318"/>
      <c r="E138" s="318"/>
      <c r="F138" s="318"/>
      <c r="G138" s="318"/>
      <c r="H138" s="318"/>
      <c r="I138" s="318"/>
      <c r="J138" s="318"/>
      <c r="K138" s="318"/>
      <c r="L138" s="318"/>
      <c r="M138" s="318"/>
      <c r="N138" s="318"/>
      <c r="O138" s="206"/>
    </row>
    <row r="139" spans="1:15" ht="54.75" customHeight="1" x14ac:dyDescent="0.25">
      <c r="A139" s="160" t="s">
        <v>2025</v>
      </c>
      <c r="B139" s="160" t="s">
        <v>120</v>
      </c>
      <c r="C139" s="210" t="s">
        <v>47</v>
      </c>
      <c r="D139" s="161" t="s">
        <v>48</v>
      </c>
      <c r="E139" s="280">
        <v>1342.087</v>
      </c>
      <c r="F139" s="280">
        <f>1328.82496+13.2645</f>
        <v>1342.0894599999999</v>
      </c>
      <c r="G139" s="280">
        <f>1328.82496+13.2645</f>
        <v>1342.0894599999999</v>
      </c>
      <c r="H139" s="6" t="s">
        <v>775</v>
      </c>
      <c r="I139" s="6" t="s">
        <v>2039</v>
      </c>
      <c r="J139" s="6" t="s">
        <v>2039</v>
      </c>
      <c r="K139" s="6" t="s">
        <v>2039</v>
      </c>
      <c r="L139" s="6" t="s">
        <v>2039</v>
      </c>
      <c r="M139" s="160" t="s">
        <v>1817</v>
      </c>
      <c r="N139" s="6" t="s">
        <v>775</v>
      </c>
      <c r="O139" s="206"/>
    </row>
    <row r="140" spans="1:15" s="126" customFormat="1" ht="56.25" customHeight="1" x14ac:dyDescent="0.25">
      <c r="A140" s="160" t="s">
        <v>2026</v>
      </c>
      <c r="B140" s="50" t="s">
        <v>1024</v>
      </c>
      <c r="C140" s="6" t="s">
        <v>51</v>
      </c>
      <c r="D140" s="6" t="s">
        <v>48</v>
      </c>
      <c r="E140" s="105">
        <v>1494.72</v>
      </c>
      <c r="F140" s="105">
        <f>1342.98+123.49861</f>
        <v>1466.4786100000001</v>
      </c>
      <c r="G140" s="105">
        <f>1342.98+123.49861</f>
        <v>1466.4786100000001</v>
      </c>
      <c r="H140" s="6" t="s">
        <v>2039</v>
      </c>
      <c r="I140" s="6" t="s">
        <v>2039</v>
      </c>
      <c r="J140" s="6" t="s">
        <v>2039</v>
      </c>
      <c r="K140" s="6" t="s">
        <v>2039</v>
      </c>
      <c r="L140" s="6" t="s">
        <v>2039</v>
      </c>
      <c r="M140" s="64" t="s">
        <v>1956</v>
      </c>
      <c r="N140" s="160" t="s">
        <v>1631</v>
      </c>
      <c r="O140" s="206"/>
    </row>
    <row r="141" spans="1:15" s="126" customFormat="1" ht="66.75" customHeight="1" x14ac:dyDescent="0.25">
      <c r="A141" s="160" t="s">
        <v>2027</v>
      </c>
      <c r="B141" s="1" t="s">
        <v>1024</v>
      </c>
      <c r="C141" s="6" t="s">
        <v>940</v>
      </c>
      <c r="D141" s="6" t="s">
        <v>48</v>
      </c>
      <c r="E141" s="105">
        <v>1422.2339999999999</v>
      </c>
      <c r="F141" s="105">
        <f>721.37376+668.86164</f>
        <v>1390.2354</v>
      </c>
      <c r="G141" s="105">
        <f>721.37376+668.86164</f>
        <v>1390.2354</v>
      </c>
      <c r="H141" s="6" t="s">
        <v>2039</v>
      </c>
      <c r="I141" s="6" t="s">
        <v>2039</v>
      </c>
      <c r="J141" s="6" t="s">
        <v>2039</v>
      </c>
      <c r="K141" s="6" t="s">
        <v>2039</v>
      </c>
      <c r="L141" s="6" t="s">
        <v>2039</v>
      </c>
      <c r="M141" s="64" t="s">
        <v>1956</v>
      </c>
      <c r="N141" s="160" t="s">
        <v>1631</v>
      </c>
      <c r="O141" s="206"/>
    </row>
    <row r="142" spans="1:15" s="126" customFormat="1" ht="59.25" customHeight="1" x14ac:dyDescent="0.25">
      <c r="A142" s="160" t="s">
        <v>2028</v>
      </c>
      <c r="B142" s="1"/>
      <c r="C142" s="6" t="s">
        <v>940</v>
      </c>
      <c r="D142" s="6" t="s">
        <v>48</v>
      </c>
      <c r="E142" s="105">
        <v>1498.9680000000001</v>
      </c>
      <c r="F142" s="105">
        <f>960.03288+534.36069</f>
        <v>1494.39357</v>
      </c>
      <c r="G142" s="105">
        <f>960.03288+534.36069</f>
        <v>1494.39357</v>
      </c>
      <c r="H142" s="6" t="s">
        <v>2039</v>
      </c>
      <c r="I142" s="6" t="s">
        <v>2039</v>
      </c>
      <c r="J142" s="6" t="s">
        <v>2039</v>
      </c>
      <c r="K142" s="6" t="s">
        <v>2039</v>
      </c>
      <c r="L142" s="6" t="s">
        <v>2039</v>
      </c>
      <c r="M142" s="64" t="s">
        <v>1956</v>
      </c>
      <c r="N142" s="160" t="s">
        <v>1631</v>
      </c>
      <c r="O142" s="206"/>
    </row>
    <row r="143" spans="1:15" s="126" customFormat="1" ht="60" customHeight="1" x14ac:dyDescent="0.25">
      <c r="A143" s="160" t="s">
        <v>2029</v>
      </c>
      <c r="B143" s="1"/>
      <c r="C143" s="6" t="s">
        <v>940</v>
      </c>
      <c r="D143" s="6">
        <v>2018</v>
      </c>
      <c r="E143" s="105">
        <v>347</v>
      </c>
      <c r="F143" s="105">
        <v>347</v>
      </c>
      <c r="G143" s="105">
        <v>347</v>
      </c>
      <c r="H143" s="6" t="s">
        <v>2039</v>
      </c>
      <c r="I143" s="6" t="s">
        <v>2039</v>
      </c>
      <c r="J143" s="6" t="s">
        <v>2039</v>
      </c>
      <c r="K143" s="6" t="s">
        <v>2039</v>
      </c>
      <c r="L143" s="6" t="s">
        <v>2039</v>
      </c>
      <c r="M143" s="64" t="s">
        <v>1956</v>
      </c>
      <c r="N143" s="160" t="s">
        <v>1631</v>
      </c>
      <c r="O143" s="206"/>
    </row>
    <row r="144" spans="1:15" s="126" customFormat="1" ht="57" customHeight="1" x14ac:dyDescent="0.25">
      <c r="A144" s="160" t="s">
        <v>2030</v>
      </c>
      <c r="B144" s="1"/>
      <c r="C144" s="6" t="s">
        <v>940</v>
      </c>
      <c r="D144" s="6" t="s">
        <v>48</v>
      </c>
      <c r="E144" s="105">
        <v>1486.836</v>
      </c>
      <c r="F144" s="105">
        <f>724.86701+720.54229</f>
        <v>1445.4093</v>
      </c>
      <c r="G144" s="105">
        <f>724.86701+720.54229</f>
        <v>1445.4093</v>
      </c>
      <c r="H144" s="6" t="s">
        <v>2039</v>
      </c>
      <c r="I144" s="6" t="s">
        <v>2039</v>
      </c>
      <c r="J144" s="6" t="s">
        <v>2039</v>
      </c>
      <c r="K144" s="6" t="s">
        <v>2039</v>
      </c>
      <c r="L144" s="6" t="s">
        <v>2039</v>
      </c>
      <c r="M144" s="64" t="s">
        <v>1956</v>
      </c>
      <c r="N144" s="160" t="s">
        <v>1631</v>
      </c>
      <c r="O144" s="206"/>
    </row>
    <row r="145" spans="1:15" s="126" customFormat="1" ht="57" customHeight="1" x14ac:dyDescent="0.25">
      <c r="A145" s="160" t="s">
        <v>2031</v>
      </c>
      <c r="B145" s="1"/>
      <c r="C145" s="6" t="s">
        <v>940</v>
      </c>
      <c r="D145" s="6" t="s">
        <v>48</v>
      </c>
      <c r="E145" s="105">
        <v>1333.9069999999999</v>
      </c>
      <c r="F145" s="105">
        <f>824.2979+484.34753</f>
        <v>1308.64543</v>
      </c>
      <c r="G145" s="105">
        <f>824.2979+484.34753</f>
        <v>1308.64543</v>
      </c>
      <c r="H145" s="6" t="s">
        <v>2039</v>
      </c>
      <c r="I145" s="6" t="s">
        <v>2039</v>
      </c>
      <c r="J145" s="6" t="s">
        <v>2039</v>
      </c>
      <c r="K145" s="6" t="s">
        <v>2039</v>
      </c>
      <c r="L145" s="6" t="s">
        <v>2039</v>
      </c>
      <c r="M145" s="64" t="s">
        <v>1956</v>
      </c>
      <c r="N145" s="160" t="s">
        <v>1631</v>
      </c>
      <c r="O145" s="206"/>
    </row>
    <row r="146" spans="1:15" s="126" customFormat="1" ht="56.25" customHeight="1" x14ac:dyDescent="0.25">
      <c r="A146" s="160" t="s">
        <v>2032</v>
      </c>
      <c r="B146" s="1"/>
      <c r="C146" s="6" t="s">
        <v>940</v>
      </c>
      <c r="D146" s="6">
        <v>2018</v>
      </c>
      <c r="E146" s="105">
        <v>773.13</v>
      </c>
      <c r="F146" s="105">
        <v>773.13</v>
      </c>
      <c r="G146" s="105">
        <v>773.13</v>
      </c>
      <c r="H146" s="6" t="s">
        <v>2039</v>
      </c>
      <c r="I146" s="6" t="s">
        <v>2039</v>
      </c>
      <c r="J146" s="6" t="s">
        <v>2039</v>
      </c>
      <c r="K146" s="6" t="s">
        <v>2039</v>
      </c>
      <c r="L146" s="6" t="s">
        <v>2039</v>
      </c>
      <c r="M146" s="64" t="s">
        <v>1956</v>
      </c>
      <c r="N146" s="160" t="s">
        <v>1631</v>
      </c>
      <c r="O146" s="206"/>
    </row>
    <row r="147" spans="1:15" s="126" customFormat="1" ht="37.5" customHeight="1" x14ac:dyDescent="0.25">
      <c r="A147" s="160" t="s">
        <v>2033</v>
      </c>
      <c r="B147" s="1"/>
      <c r="C147" s="6" t="s">
        <v>940</v>
      </c>
      <c r="D147" s="6" t="s">
        <v>2191</v>
      </c>
      <c r="E147" s="105">
        <v>1180.8910000000001</v>
      </c>
      <c r="F147" s="105">
        <f>295.33251+537.62282</f>
        <v>832.95533</v>
      </c>
      <c r="G147" s="105">
        <f>295.33251+537.62282</f>
        <v>832.95533</v>
      </c>
      <c r="H147" s="6" t="s">
        <v>2039</v>
      </c>
      <c r="I147" s="6" t="s">
        <v>2039</v>
      </c>
      <c r="J147" s="6" t="s">
        <v>2039</v>
      </c>
      <c r="K147" s="6" t="s">
        <v>2039</v>
      </c>
      <c r="L147" s="6" t="s">
        <v>2039</v>
      </c>
      <c r="M147" s="64" t="s">
        <v>1956</v>
      </c>
      <c r="N147" s="160" t="s">
        <v>1631</v>
      </c>
      <c r="O147" s="206"/>
    </row>
    <row r="148" spans="1:15" s="126" customFormat="1" ht="40.5" customHeight="1" x14ac:dyDescent="0.25">
      <c r="A148" s="160" t="s">
        <v>2034</v>
      </c>
      <c r="B148" s="50" t="s">
        <v>1024</v>
      </c>
      <c r="C148" s="6" t="s">
        <v>940</v>
      </c>
      <c r="D148" s="6" t="s">
        <v>48</v>
      </c>
      <c r="E148" s="105">
        <v>339.38</v>
      </c>
      <c r="F148" s="105">
        <v>320.154</v>
      </c>
      <c r="G148" s="105">
        <v>320.154</v>
      </c>
      <c r="H148" s="6" t="s">
        <v>2039</v>
      </c>
      <c r="I148" s="6" t="s">
        <v>2039</v>
      </c>
      <c r="J148" s="6" t="s">
        <v>2039</v>
      </c>
      <c r="K148" s="6" t="s">
        <v>2039</v>
      </c>
      <c r="L148" s="6" t="s">
        <v>2039</v>
      </c>
      <c r="M148" s="64" t="s">
        <v>1956</v>
      </c>
      <c r="N148" s="160" t="s">
        <v>1631</v>
      </c>
      <c r="O148" s="206"/>
    </row>
    <row r="149" spans="1:15" s="126" customFormat="1" ht="49.5" customHeight="1" x14ac:dyDescent="0.25">
      <c r="A149" s="160" t="s">
        <v>2035</v>
      </c>
      <c r="B149" s="1" t="s">
        <v>2036</v>
      </c>
      <c r="C149" s="6" t="s">
        <v>344</v>
      </c>
      <c r="D149" s="6">
        <v>2018</v>
      </c>
      <c r="E149" s="105">
        <v>653.76099999999997</v>
      </c>
      <c r="F149" s="105">
        <v>653.76099999999997</v>
      </c>
      <c r="G149" s="105">
        <v>653.76099999999997</v>
      </c>
      <c r="H149" s="6" t="s">
        <v>2039</v>
      </c>
      <c r="I149" s="6" t="s">
        <v>2039</v>
      </c>
      <c r="J149" s="6" t="s">
        <v>2039</v>
      </c>
      <c r="K149" s="6" t="s">
        <v>2039</v>
      </c>
      <c r="L149" s="6" t="s">
        <v>2039</v>
      </c>
      <c r="M149" s="157" t="s">
        <v>815</v>
      </c>
      <c r="N149" s="160" t="s">
        <v>1631</v>
      </c>
      <c r="O149" s="206"/>
    </row>
    <row r="150" spans="1:15" s="126" customFormat="1" ht="49.5" customHeight="1" x14ac:dyDescent="0.25">
      <c r="A150" s="160" t="s">
        <v>2037</v>
      </c>
      <c r="B150" s="1"/>
      <c r="C150" s="6" t="s">
        <v>344</v>
      </c>
      <c r="D150" s="6">
        <v>2018</v>
      </c>
      <c r="E150" s="105">
        <v>646.23900000000003</v>
      </c>
      <c r="F150" s="105">
        <v>646.23900000000003</v>
      </c>
      <c r="G150" s="105">
        <v>646.23900000000003</v>
      </c>
      <c r="H150" s="6" t="s">
        <v>2039</v>
      </c>
      <c r="I150" s="6" t="s">
        <v>2039</v>
      </c>
      <c r="J150" s="6" t="s">
        <v>2039</v>
      </c>
      <c r="K150" s="6" t="s">
        <v>2039</v>
      </c>
      <c r="L150" s="6" t="s">
        <v>2039</v>
      </c>
      <c r="M150" s="157" t="s">
        <v>815</v>
      </c>
      <c r="N150" s="160" t="s">
        <v>1631</v>
      </c>
      <c r="O150" s="206"/>
    </row>
    <row r="151" spans="1:15" ht="85.5" customHeight="1" x14ac:dyDescent="0.25">
      <c r="A151" s="160" t="s">
        <v>2038</v>
      </c>
      <c r="B151" s="1"/>
      <c r="C151" s="6" t="s">
        <v>344</v>
      </c>
      <c r="D151" s="6">
        <v>2018</v>
      </c>
      <c r="E151" s="105">
        <v>260</v>
      </c>
      <c r="F151" s="105">
        <v>260</v>
      </c>
      <c r="G151" s="105">
        <v>260</v>
      </c>
      <c r="H151" s="6" t="s">
        <v>2039</v>
      </c>
      <c r="I151" s="6" t="s">
        <v>2039</v>
      </c>
      <c r="J151" s="6" t="s">
        <v>2039</v>
      </c>
      <c r="K151" s="6" t="s">
        <v>2039</v>
      </c>
      <c r="L151" s="6" t="s">
        <v>2039</v>
      </c>
      <c r="M151" s="157" t="s">
        <v>815</v>
      </c>
      <c r="N151" s="160" t="s">
        <v>1631</v>
      </c>
      <c r="O151" s="206"/>
    </row>
    <row r="152" spans="1:15" s="177" customFormat="1" ht="18.75" customHeight="1" x14ac:dyDescent="0.25">
      <c r="A152" s="317" t="s">
        <v>1269</v>
      </c>
      <c r="B152" s="317"/>
      <c r="C152" s="317"/>
      <c r="D152" s="317"/>
      <c r="E152" s="317"/>
      <c r="F152" s="317"/>
      <c r="G152" s="317"/>
      <c r="H152" s="317"/>
      <c r="I152" s="317"/>
      <c r="J152" s="317"/>
      <c r="K152" s="317"/>
      <c r="L152" s="317"/>
      <c r="M152" s="317"/>
      <c r="N152" s="317"/>
      <c r="O152" s="206"/>
    </row>
    <row r="153" spans="1:15" s="177" customFormat="1" ht="50.25" customHeight="1" x14ac:dyDescent="0.25">
      <c r="A153" s="160" t="s">
        <v>1843</v>
      </c>
      <c r="B153" s="160" t="s">
        <v>1844</v>
      </c>
      <c r="C153" s="36" t="s">
        <v>47</v>
      </c>
      <c r="D153" s="160">
        <v>2018</v>
      </c>
      <c r="E153" s="291">
        <v>1434.9</v>
      </c>
      <c r="F153" s="291">
        <v>1434.9</v>
      </c>
      <c r="G153" s="16" t="s">
        <v>775</v>
      </c>
      <c r="H153" s="16" t="s">
        <v>775</v>
      </c>
      <c r="I153" s="16" t="s">
        <v>775</v>
      </c>
      <c r="J153" s="16" t="s">
        <v>775</v>
      </c>
      <c r="K153" s="16" t="s">
        <v>775</v>
      </c>
      <c r="L153" s="16" t="s">
        <v>775</v>
      </c>
      <c r="M153" s="196" t="s">
        <v>2131</v>
      </c>
      <c r="N153" s="160" t="s">
        <v>2132</v>
      </c>
      <c r="O153" s="206"/>
    </row>
    <row r="154" spans="1:15" s="177" customFormat="1" ht="93" customHeight="1" x14ac:dyDescent="0.25">
      <c r="A154" s="160" t="s">
        <v>1845</v>
      </c>
      <c r="B154" s="160" t="s">
        <v>1846</v>
      </c>
      <c r="C154" s="138" t="s">
        <v>2114</v>
      </c>
      <c r="D154" s="160">
        <v>2018</v>
      </c>
      <c r="E154" s="291">
        <v>35807.15</v>
      </c>
      <c r="F154" s="291">
        <v>35807.15</v>
      </c>
      <c r="G154" s="115" t="s">
        <v>775</v>
      </c>
      <c r="H154" s="16" t="s">
        <v>775</v>
      </c>
      <c r="I154" s="291">
        <v>22000</v>
      </c>
      <c r="J154" s="16" t="s">
        <v>775</v>
      </c>
      <c r="K154" s="16" t="s">
        <v>775</v>
      </c>
      <c r="L154" s="291">
        <v>13807.15</v>
      </c>
      <c r="M154" s="160" t="s">
        <v>108</v>
      </c>
      <c r="N154" s="160" t="s">
        <v>1847</v>
      </c>
      <c r="O154" s="206"/>
    </row>
    <row r="155" spans="1:15" s="177" customFormat="1" ht="51" customHeight="1" x14ac:dyDescent="0.25">
      <c r="A155" s="160" t="s">
        <v>1848</v>
      </c>
      <c r="B155" s="160" t="s">
        <v>1849</v>
      </c>
      <c r="C155" s="138" t="s">
        <v>42</v>
      </c>
      <c r="D155" s="160">
        <v>2018</v>
      </c>
      <c r="E155" s="291">
        <v>17262.490000000002</v>
      </c>
      <c r="F155" s="291">
        <v>17262.490000000002</v>
      </c>
      <c r="G155" s="138" t="s">
        <v>775</v>
      </c>
      <c r="H155" s="16" t="s">
        <v>775</v>
      </c>
      <c r="I155" s="291">
        <v>11000</v>
      </c>
      <c r="J155" s="16" t="s">
        <v>775</v>
      </c>
      <c r="K155" s="16" t="s">
        <v>775</v>
      </c>
      <c r="L155" s="291">
        <v>6262.49</v>
      </c>
      <c r="M155" s="117" t="s">
        <v>108</v>
      </c>
      <c r="N155" s="160" t="s">
        <v>551</v>
      </c>
      <c r="O155" s="206"/>
    </row>
    <row r="156" spans="1:15" ht="18.75" customHeight="1" x14ac:dyDescent="0.25">
      <c r="A156" s="318" t="s">
        <v>1120</v>
      </c>
      <c r="B156" s="318"/>
      <c r="C156" s="318"/>
      <c r="D156" s="318"/>
      <c r="E156" s="318"/>
      <c r="F156" s="318"/>
      <c r="G156" s="318"/>
      <c r="H156" s="318"/>
      <c r="I156" s="318"/>
      <c r="J156" s="318"/>
      <c r="K156" s="318"/>
      <c r="L156" s="318"/>
      <c r="M156" s="318"/>
      <c r="N156" s="318"/>
      <c r="O156" s="206"/>
    </row>
    <row r="157" spans="1:15" ht="36.75" customHeight="1" x14ac:dyDescent="0.25">
      <c r="A157" s="157" t="s">
        <v>1121</v>
      </c>
      <c r="B157" s="19" t="s">
        <v>914</v>
      </c>
      <c r="C157" s="16" t="s">
        <v>51</v>
      </c>
      <c r="D157" s="16">
        <v>2018</v>
      </c>
      <c r="E157" s="23">
        <v>1632</v>
      </c>
      <c r="F157" s="23">
        <v>1632</v>
      </c>
      <c r="G157" s="16" t="s">
        <v>775</v>
      </c>
      <c r="H157" s="292">
        <v>1632</v>
      </c>
      <c r="I157" s="16" t="s">
        <v>775</v>
      </c>
      <c r="J157" s="16" t="s">
        <v>775</v>
      </c>
      <c r="K157" s="16" t="s">
        <v>775</v>
      </c>
      <c r="L157" s="16" t="s">
        <v>775</v>
      </c>
      <c r="M157" s="157" t="s">
        <v>2126</v>
      </c>
      <c r="N157" s="160" t="s">
        <v>1639</v>
      </c>
      <c r="O157" s="206"/>
    </row>
    <row r="158" spans="1:15" ht="48.75" customHeight="1" x14ac:dyDescent="0.25">
      <c r="A158" s="157" t="s">
        <v>1122</v>
      </c>
      <c r="B158" s="157" t="s">
        <v>973</v>
      </c>
      <c r="C158" s="6" t="s">
        <v>51</v>
      </c>
      <c r="D158" s="161" t="s">
        <v>2191</v>
      </c>
      <c r="E158" s="280">
        <v>1460.3710000000001</v>
      </c>
      <c r="F158" s="280">
        <f>574.36097+115.58394</f>
        <v>689.94490999999994</v>
      </c>
      <c r="G158" s="280">
        <f>574.36097+115.58394</f>
        <v>689.94490999999994</v>
      </c>
      <c r="H158" s="223" t="s">
        <v>775</v>
      </c>
      <c r="I158" s="6" t="s">
        <v>775</v>
      </c>
      <c r="J158" s="6" t="s">
        <v>775</v>
      </c>
      <c r="K158" s="6" t="s">
        <v>775</v>
      </c>
      <c r="L158" s="6" t="s">
        <v>775</v>
      </c>
      <c r="M158" s="159" t="s">
        <v>2192</v>
      </c>
      <c r="N158" s="159" t="s">
        <v>2197</v>
      </c>
      <c r="O158" s="206"/>
    </row>
    <row r="159" spans="1:15" ht="81" customHeight="1" x14ac:dyDescent="0.25">
      <c r="A159" s="19" t="s">
        <v>1123</v>
      </c>
      <c r="B159" s="19" t="s">
        <v>436</v>
      </c>
      <c r="C159" s="16" t="s">
        <v>60</v>
      </c>
      <c r="D159" s="16">
        <v>2018</v>
      </c>
      <c r="E159" s="23">
        <v>3043.02</v>
      </c>
      <c r="F159" s="23">
        <v>3043.02</v>
      </c>
      <c r="G159" s="16" t="s">
        <v>775</v>
      </c>
      <c r="H159" s="288">
        <v>3043.02</v>
      </c>
      <c r="I159" s="16" t="s">
        <v>775</v>
      </c>
      <c r="J159" s="16" t="s">
        <v>775</v>
      </c>
      <c r="K159" s="16" t="s">
        <v>775</v>
      </c>
      <c r="L159" s="16" t="s">
        <v>775</v>
      </c>
      <c r="M159" s="157" t="s">
        <v>2128</v>
      </c>
      <c r="N159" s="160" t="s">
        <v>1639</v>
      </c>
      <c r="O159" s="206"/>
    </row>
    <row r="160" spans="1:15" s="177" customFormat="1" ht="39.75" customHeight="1" x14ac:dyDescent="0.25">
      <c r="A160" s="160" t="s">
        <v>1137</v>
      </c>
      <c r="B160" s="159" t="s">
        <v>660</v>
      </c>
      <c r="C160" s="161" t="s">
        <v>42</v>
      </c>
      <c r="D160" s="161" t="s">
        <v>48</v>
      </c>
      <c r="E160" s="280">
        <v>1497.53</v>
      </c>
      <c r="F160" s="280">
        <v>1474.0124000000001</v>
      </c>
      <c r="G160" s="161">
        <v>1474.0124000000001</v>
      </c>
      <c r="H160" s="16" t="s">
        <v>775</v>
      </c>
      <c r="I160" s="16" t="s">
        <v>775</v>
      </c>
      <c r="J160" s="16" t="s">
        <v>775</v>
      </c>
      <c r="K160" s="16" t="s">
        <v>775</v>
      </c>
      <c r="L160" s="16" t="s">
        <v>775</v>
      </c>
      <c r="M160" s="159" t="s">
        <v>2184</v>
      </c>
      <c r="N160" s="159" t="s">
        <v>2197</v>
      </c>
      <c r="O160" s="206"/>
    </row>
    <row r="161" spans="1:18" ht="47.25" customHeight="1" x14ac:dyDescent="0.25">
      <c r="A161" s="19" t="s">
        <v>1124</v>
      </c>
      <c r="B161" s="19" t="s">
        <v>353</v>
      </c>
      <c r="C161" s="16" t="s">
        <v>1127</v>
      </c>
      <c r="D161" s="16">
        <v>2018</v>
      </c>
      <c r="E161" s="23">
        <v>64</v>
      </c>
      <c r="F161" s="23">
        <v>64</v>
      </c>
      <c r="G161" s="16" t="s">
        <v>775</v>
      </c>
      <c r="H161" s="23">
        <v>64</v>
      </c>
      <c r="I161" s="16" t="s">
        <v>775</v>
      </c>
      <c r="J161" s="16" t="s">
        <v>775</v>
      </c>
      <c r="K161" s="16" t="s">
        <v>775</v>
      </c>
      <c r="L161" s="16" t="s">
        <v>775</v>
      </c>
      <c r="M161" s="157" t="s">
        <v>2129</v>
      </c>
      <c r="N161" s="160" t="s">
        <v>1639</v>
      </c>
      <c r="O161" s="206"/>
    </row>
    <row r="162" spans="1:18" ht="84" customHeight="1" x14ac:dyDescent="0.25">
      <c r="A162" s="19" t="s">
        <v>1125</v>
      </c>
      <c r="B162" s="19" t="s">
        <v>1126</v>
      </c>
      <c r="C162" s="16" t="s">
        <v>1127</v>
      </c>
      <c r="D162" s="16">
        <v>2018</v>
      </c>
      <c r="E162" s="23">
        <v>1263.184</v>
      </c>
      <c r="F162" s="23">
        <v>1263.184</v>
      </c>
      <c r="G162" s="16" t="s">
        <v>775</v>
      </c>
      <c r="H162" s="23">
        <v>1263.184</v>
      </c>
      <c r="I162" s="16" t="s">
        <v>775</v>
      </c>
      <c r="J162" s="16" t="s">
        <v>775</v>
      </c>
      <c r="K162" s="16" t="s">
        <v>775</v>
      </c>
      <c r="L162" s="16" t="s">
        <v>775</v>
      </c>
      <c r="M162" s="157" t="s">
        <v>2130</v>
      </c>
      <c r="N162" s="160" t="s">
        <v>1639</v>
      </c>
      <c r="O162" s="206"/>
    </row>
    <row r="163" spans="1:18" x14ac:dyDescent="0.25">
      <c r="A163" s="317" t="s">
        <v>902</v>
      </c>
      <c r="B163" s="317"/>
      <c r="C163" s="317"/>
      <c r="D163" s="317"/>
      <c r="E163" s="317"/>
      <c r="F163" s="317"/>
      <c r="G163" s="317"/>
      <c r="H163" s="317"/>
      <c r="I163" s="317"/>
      <c r="J163" s="317"/>
      <c r="K163" s="317"/>
      <c r="L163" s="317"/>
      <c r="M163" s="317"/>
      <c r="N163" s="317"/>
      <c r="O163" s="206"/>
      <c r="P163" s="141"/>
      <c r="Q163" s="141"/>
      <c r="R163" s="141"/>
    </row>
    <row r="164" spans="1:18" ht="128.25" customHeight="1" x14ac:dyDescent="0.25">
      <c r="A164" s="157" t="s">
        <v>2104</v>
      </c>
      <c r="B164" s="157" t="s">
        <v>697</v>
      </c>
      <c r="C164" s="36" t="s">
        <v>51</v>
      </c>
      <c r="D164" s="22">
        <v>2018</v>
      </c>
      <c r="E164" s="23">
        <v>12946.308000000001</v>
      </c>
      <c r="F164" s="23">
        <v>333.3</v>
      </c>
      <c r="G164" s="224"/>
      <c r="H164" s="16" t="s">
        <v>775</v>
      </c>
      <c r="I164" s="16">
        <v>333.3</v>
      </c>
      <c r="J164" s="224"/>
      <c r="K164" s="16" t="s">
        <v>775</v>
      </c>
      <c r="L164" s="16" t="s">
        <v>775</v>
      </c>
      <c r="M164" s="64" t="s">
        <v>1956</v>
      </c>
      <c r="N164" s="157" t="s">
        <v>903</v>
      </c>
      <c r="O164" s="225"/>
      <c r="P164" s="141"/>
      <c r="Q164" s="141"/>
      <c r="R164" s="141"/>
    </row>
    <row r="165" spans="1:18" ht="48.75" customHeight="1" x14ac:dyDescent="0.25">
      <c r="A165" s="157" t="s">
        <v>904</v>
      </c>
      <c r="B165" s="157" t="s">
        <v>674</v>
      </c>
      <c r="C165" s="24"/>
      <c r="D165" s="220">
        <v>2018</v>
      </c>
      <c r="E165" s="293">
        <v>8238</v>
      </c>
      <c r="F165" s="293">
        <v>8238</v>
      </c>
      <c r="G165" s="293">
        <v>1238</v>
      </c>
      <c r="H165" s="16" t="s">
        <v>775</v>
      </c>
      <c r="I165" s="16" t="s">
        <v>775</v>
      </c>
      <c r="J165" s="16" t="s">
        <v>775</v>
      </c>
      <c r="K165" s="16" t="s">
        <v>775</v>
      </c>
      <c r="L165" s="23">
        <v>7000</v>
      </c>
      <c r="M165" s="157" t="s">
        <v>905</v>
      </c>
      <c r="N165" s="160" t="s">
        <v>1639</v>
      </c>
      <c r="O165" s="140" t="s">
        <v>906</v>
      </c>
      <c r="P165" s="142"/>
      <c r="Q165" s="141"/>
      <c r="R165" s="141"/>
    </row>
    <row r="166" spans="1:18" ht="57.75" customHeight="1" x14ac:dyDescent="0.25">
      <c r="A166" s="157" t="s">
        <v>907</v>
      </c>
      <c r="B166" s="157" t="s">
        <v>908</v>
      </c>
      <c r="C166" s="36" t="s">
        <v>51</v>
      </c>
      <c r="D166" s="16">
        <v>2018</v>
      </c>
      <c r="E166" s="289">
        <v>1588.9</v>
      </c>
      <c r="F166" s="289" t="s">
        <v>909</v>
      </c>
      <c r="G166" s="23">
        <v>150</v>
      </c>
      <c r="H166" s="224"/>
      <c r="I166" s="16">
        <v>1349.9</v>
      </c>
      <c r="J166" s="224"/>
      <c r="K166" s="16" t="s">
        <v>775</v>
      </c>
      <c r="L166" s="16" t="s">
        <v>775</v>
      </c>
      <c r="M166" s="64" t="s">
        <v>1956</v>
      </c>
      <c r="N166" s="157" t="s">
        <v>1631</v>
      </c>
      <c r="O166" s="226"/>
      <c r="P166" s="141"/>
      <c r="Q166" s="141"/>
      <c r="R166" s="141"/>
    </row>
    <row r="167" spans="1:18" ht="164.25" customHeight="1" x14ac:dyDescent="0.25">
      <c r="A167" s="157" t="s">
        <v>910</v>
      </c>
      <c r="B167" s="157" t="s">
        <v>911</v>
      </c>
      <c r="C167" s="16" t="s">
        <v>1616</v>
      </c>
      <c r="D167" s="16">
        <v>2018</v>
      </c>
      <c r="E167" s="289">
        <v>11695.49</v>
      </c>
      <c r="F167" s="289">
        <v>11695.49</v>
      </c>
      <c r="G167" s="289">
        <v>11695.49</v>
      </c>
      <c r="H167" s="25" t="s">
        <v>775</v>
      </c>
      <c r="I167" s="16" t="s">
        <v>775</v>
      </c>
      <c r="J167" s="16" t="s">
        <v>775</v>
      </c>
      <c r="K167" s="16" t="s">
        <v>775</v>
      </c>
      <c r="L167" s="16" t="s">
        <v>775</v>
      </c>
      <c r="M167" s="16" t="s">
        <v>775</v>
      </c>
      <c r="N167" s="157" t="s">
        <v>1631</v>
      </c>
      <c r="O167" s="227" t="s">
        <v>906</v>
      </c>
      <c r="P167" s="141"/>
      <c r="Q167" s="141"/>
      <c r="R167" s="141"/>
    </row>
    <row r="168" spans="1:18" ht="19.5" customHeight="1" x14ac:dyDescent="0.25">
      <c r="A168" s="309" t="s">
        <v>1270</v>
      </c>
      <c r="B168" s="309"/>
      <c r="C168" s="309"/>
      <c r="D168" s="309"/>
      <c r="E168" s="309"/>
      <c r="F168" s="309"/>
      <c r="G168" s="309"/>
      <c r="H168" s="309"/>
      <c r="I168" s="309"/>
      <c r="J168" s="309"/>
      <c r="K168" s="309"/>
      <c r="L168" s="309"/>
      <c r="M168" s="309"/>
      <c r="N168" s="309"/>
      <c r="O168" s="228"/>
    </row>
    <row r="169" spans="1:18" ht="86.25" customHeight="1" x14ac:dyDescent="0.25">
      <c r="A169" s="64" t="s">
        <v>1854</v>
      </c>
      <c r="B169" s="1" t="s">
        <v>120</v>
      </c>
      <c r="C169" s="36" t="s">
        <v>47</v>
      </c>
      <c r="D169" s="221">
        <v>2018</v>
      </c>
      <c r="E169" s="290">
        <v>396.8</v>
      </c>
      <c r="F169" s="83">
        <v>396.8</v>
      </c>
      <c r="G169" s="290">
        <v>396.8</v>
      </c>
      <c r="H169" s="221" t="s">
        <v>1839</v>
      </c>
      <c r="I169" s="221" t="s">
        <v>1839</v>
      </c>
      <c r="J169" s="221" t="s">
        <v>1839</v>
      </c>
      <c r="K169" s="221" t="s">
        <v>1839</v>
      </c>
      <c r="L169" s="221" t="s">
        <v>1839</v>
      </c>
      <c r="M169" s="221" t="s">
        <v>1839</v>
      </c>
      <c r="N169" s="160" t="s">
        <v>1639</v>
      </c>
      <c r="O169" s="228"/>
    </row>
    <row r="170" spans="1:18" ht="75" customHeight="1" x14ac:dyDescent="0.25">
      <c r="A170" s="64" t="s">
        <v>1855</v>
      </c>
      <c r="B170" s="1"/>
      <c r="C170" s="36" t="s">
        <v>47</v>
      </c>
      <c r="D170" s="221">
        <v>2018</v>
      </c>
      <c r="E170" s="290">
        <v>400</v>
      </c>
      <c r="F170" s="83">
        <v>400</v>
      </c>
      <c r="G170" s="290">
        <v>400</v>
      </c>
      <c r="H170" s="221" t="s">
        <v>1839</v>
      </c>
      <c r="I170" s="221" t="s">
        <v>1839</v>
      </c>
      <c r="J170" s="221" t="s">
        <v>1839</v>
      </c>
      <c r="K170" s="221" t="s">
        <v>1839</v>
      </c>
      <c r="L170" s="221" t="s">
        <v>1839</v>
      </c>
      <c r="M170" s="221" t="s">
        <v>1839</v>
      </c>
      <c r="N170" s="160" t="s">
        <v>1639</v>
      </c>
      <c r="O170" s="228"/>
    </row>
    <row r="171" spans="1:18" ht="42" customHeight="1" x14ac:dyDescent="0.25">
      <c r="A171" s="196" t="s">
        <v>2133</v>
      </c>
      <c r="B171" s="326" t="s">
        <v>1856</v>
      </c>
      <c r="C171" s="36" t="s">
        <v>51</v>
      </c>
      <c r="D171" s="210">
        <v>2018</v>
      </c>
      <c r="E171" s="280">
        <v>639.68200000000002</v>
      </c>
      <c r="F171" s="280">
        <f>552.486+7.99445</f>
        <v>560.48045000000002</v>
      </c>
      <c r="G171" s="280">
        <f>552.486+7.99445</f>
        <v>560.48045000000002</v>
      </c>
      <c r="H171" s="221" t="s">
        <v>1839</v>
      </c>
      <c r="I171" s="221" t="s">
        <v>1839</v>
      </c>
      <c r="J171" s="221" t="s">
        <v>1839</v>
      </c>
      <c r="K171" s="221" t="s">
        <v>1839</v>
      </c>
      <c r="L171" s="221" t="s">
        <v>1839</v>
      </c>
      <c r="M171" s="157" t="s">
        <v>2127</v>
      </c>
      <c r="N171" s="160" t="s">
        <v>1639</v>
      </c>
      <c r="O171" s="228"/>
    </row>
    <row r="172" spans="1:18" ht="44.25" customHeight="1" x14ac:dyDescent="0.25">
      <c r="A172" s="196" t="s">
        <v>2134</v>
      </c>
      <c r="B172" s="341"/>
      <c r="C172" s="36" t="s">
        <v>51</v>
      </c>
      <c r="D172" s="210">
        <v>2018</v>
      </c>
      <c r="E172" s="280">
        <v>299.98099999999999</v>
      </c>
      <c r="F172" s="280">
        <v>88.377899999999997</v>
      </c>
      <c r="G172" s="280">
        <v>88.377899999999997</v>
      </c>
      <c r="H172" s="221" t="s">
        <v>1839</v>
      </c>
      <c r="I172" s="221" t="s">
        <v>1839</v>
      </c>
      <c r="J172" s="221" t="s">
        <v>1839</v>
      </c>
      <c r="K172" s="221" t="s">
        <v>1839</v>
      </c>
      <c r="L172" s="221" t="s">
        <v>1839</v>
      </c>
      <c r="M172" s="157" t="s">
        <v>2127</v>
      </c>
      <c r="N172" s="160" t="s">
        <v>1639</v>
      </c>
      <c r="O172" s="228"/>
    </row>
    <row r="173" spans="1:18" ht="22.5" customHeight="1" x14ac:dyDescent="0.25">
      <c r="A173" s="196" t="s">
        <v>1857</v>
      </c>
      <c r="B173" s="341"/>
      <c r="C173" s="36" t="s">
        <v>51</v>
      </c>
      <c r="D173" s="221">
        <v>2018</v>
      </c>
      <c r="E173" s="280">
        <v>1499.48</v>
      </c>
      <c r="F173" s="280">
        <f>1472.3216+22.63176</f>
        <v>1494.95336</v>
      </c>
      <c r="G173" s="280">
        <f>1472.3216+22.63176</f>
        <v>1494.95336</v>
      </c>
      <c r="H173" s="221" t="s">
        <v>1839</v>
      </c>
      <c r="I173" s="221" t="s">
        <v>1839</v>
      </c>
      <c r="J173" s="221" t="s">
        <v>1839</v>
      </c>
      <c r="K173" s="221" t="s">
        <v>1839</v>
      </c>
      <c r="L173" s="221" t="s">
        <v>1839</v>
      </c>
      <c r="M173" s="157" t="s">
        <v>2127</v>
      </c>
      <c r="N173" s="160" t="s">
        <v>1639</v>
      </c>
      <c r="O173" s="228"/>
    </row>
    <row r="174" spans="1:18" ht="22.5" customHeight="1" x14ac:dyDescent="0.25">
      <c r="A174" s="196" t="s">
        <v>1858</v>
      </c>
      <c r="B174" s="341"/>
      <c r="C174" s="36" t="s">
        <v>51</v>
      </c>
      <c r="D174" s="221">
        <v>2018</v>
      </c>
      <c r="E174" s="290">
        <v>866.8</v>
      </c>
      <c r="F174" s="290">
        <v>866.8</v>
      </c>
      <c r="G174" s="290">
        <v>866.8</v>
      </c>
      <c r="H174" s="221" t="s">
        <v>1839</v>
      </c>
      <c r="I174" s="221" t="s">
        <v>1839</v>
      </c>
      <c r="J174" s="221" t="s">
        <v>1839</v>
      </c>
      <c r="K174" s="221" t="s">
        <v>1839</v>
      </c>
      <c r="L174" s="221" t="s">
        <v>1839</v>
      </c>
      <c r="M174" s="157" t="s">
        <v>2127</v>
      </c>
      <c r="N174" s="160" t="s">
        <v>1639</v>
      </c>
      <c r="O174" s="228"/>
    </row>
    <row r="175" spans="1:18" ht="24.75" customHeight="1" x14ac:dyDescent="0.25">
      <c r="A175" s="196" t="s">
        <v>1859</v>
      </c>
      <c r="B175" s="341"/>
      <c r="C175" s="36" t="s">
        <v>51</v>
      </c>
      <c r="D175" s="103">
        <v>2018</v>
      </c>
      <c r="E175" s="280">
        <v>1412.2339999999999</v>
      </c>
      <c r="F175" s="294">
        <f>1387.311+16.60949</f>
        <v>1403.92049</v>
      </c>
      <c r="G175" s="294">
        <f>1387.311+16.60949</f>
        <v>1403.92049</v>
      </c>
      <c r="H175" s="221" t="s">
        <v>1839</v>
      </c>
      <c r="I175" s="221" t="s">
        <v>1839</v>
      </c>
      <c r="J175" s="221" t="s">
        <v>1839</v>
      </c>
      <c r="K175" s="221" t="s">
        <v>1839</v>
      </c>
      <c r="L175" s="221" t="s">
        <v>1839</v>
      </c>
      <c r="M175" s="157" t="s">
        <v>2127</v>
      </c>
      <c r="N175" s="160" t="s">
        <v>1639</v>
      </c>
      <c r="O175" s="228"/>
    </row>
    <row r="176" spans="1:18" ht="72.75" customHeight="1" x14ac:dyDescent="0.25">
      <c r="A176" s="64" t="s">
        <v>1860</v>
      </c>
      <c r="B176" s="327"/>
      <c r="C176" s="36" t="s">
        <v>51</v>
      </c>
      <c r="D176" s="221">
        <v>2018</v>
      </c>
      <c r="E176" s="290">
        <v>534.25</v>
      </c>
      <c r="F176" s="83">
        <v>534.25</v>
      </c>
      <c r="G176" s="290">
        <v>534.25</v>
      </c>
      <c r="H176" s="221" t="s">
        <v>1839</v>
      </c>
      <c r="I176" s="221" t="s">
        <v>1839</v>
      </c>
      <c r="J176" s="221" t="s">
        <v>1839</v>
      </c>
      <c r="K176" s="221" t="s">
        <v>1839</v>
      </c>
      <c r="L176" s="221" t="s">
        <v>1839</v>
      </c>
      <c r="M176" s="157" t="s">
        <v>2127</v>
      </c>
      <c r="N176" s="160" t="s">
        <v>1639</v>
      </c>
      <c r="O176" s="228"/>
    </row>
    <row r="177" spans="1:15" ht="55.5" customHeight="1" x14ac:dyDescent="0.25">
      <c r="A177" s="64" t="s">
        <v>1861</v>
      </c>
      <c r="B177" s="326" t="s">
        <v>1856</v>
      </c>
      <c r="C177" s="36" t="s">
        <v>51</v>
      </c>
      <c r="D177" s="221">
        <v>2018</v>
      </c>
      <c r="E177" s="290">
        <v>211.62</v>
      </c>
      <c r="F177" s="83">
        <v>211.62</v>
      </c>
      <c r="G177" s="290">
        <v>211.62</v>
      </c>
      <c r="H177" s="221" t="s">
        <v>1839</v>
      </c>
      <c r="I177" s="221" t="s">
        <v>1839</v>
      </c>
      <c r="J177" s="221" t="s">
        <v>1839</v>
      </c>
      <c r="K177" s="221" t="s">
        <v>1839</v>
      </c>
      <c r="L177" s="221" t="s">
        <v>1839</v>
      </c>
      <c r="M177" s="157" t="s">
        <v>2127</v>
      </c>
      <c r="N177" s="160" t="s">
        <v>1639</v>
      </c>
      <c r="O177" s="228"/>
    </row>
    <row r="178" spans="1:15" ht="33.75" customHeight="1" x14ac:dyDescent="0.25">
      <c r="A178" s="64" t="s">
        <v>1862</v>
      </c>
      <c r="B178" s="341"/>
      <c r="C178" s="36" t="s">
        <v>51</v>
      </c>
      <c r="D178" s="221">
        <v>2018</v>
      </c>
      <c r="E178" s="290">
        <v>1058.3</v>
      </c>
      <c r="F178" s="83">
        <v>1058.3</v>
      </c>
      <c r="G178" s="290">
        <v>1058.3</v>
      </c>
      <c r="H178" s="221" t="s">
        <v>1839</v>
      </c>
      <c r="I178" s="221" t="s">
        <v>1839</v>
      </c>
      <c r="J178" s="221" t="s">
        <v>1839</v>
      </c>
      <c r="K178" s="221" t="s">
        <v>1839</v>
      </c>
      <c r="L178" s="221" t="s">
        <v>1839</v>
      </c>
      <c r="M178" s="157" t="s">
        <v>2127</v>
      </c>
      <c r="N178" s="160" t="s">
        <v>1639</v>
      </c>
      <c r="O178" s="228"/>
    </row>
    <row r="179" spans="1:15" ht="33" customHeight="1" x14ac:dyDescent="0.25">
      <c r="A179" s="160" t="s">
        <v>1863</v>
      </c>
      <c r="B179" s="341"/>
      <c r="C179" s="36" t="s">
        <v>51</v>
      </c>
      <c r="D179" s="221">
        <v>2018</v>
      </c>
      <c r="E179" s="290">
        <v>611.75</v>
      </c>
      <c r="F179" s="83">
        <v>611.75</v>
      </c>
      <c r="G179" s="290">
        <v>611.75</v>
      </c>
      <c r="H179" s="221" t="s">
        <v>1839</v>
      </c>
      <c r="I179" s="221" t="s">
        <v>1839</v>
      </c>
      <c r="J179" s="221" t="s">
        <v>1839</v>
      </c>
      <c r="K179" s="221" t="s">
        <v>1839</v>
      </c>
      <c r="L179" s="221" t="s">
        <v>1839</v>
      </c>
      <c r="M179" s="157" t="s">
        <v>2127</v>
      </c>
      <c r="N179" s="160" t="s">
        <v>1639</v>
      </c>
      <c r="O179" s="228"/>
    </row>
    <row r="180" spans="1:15" ht="43.5" customHeight="1" x14ac:dyDescent="0.25">
      <c r="A180" s="160" t="s">
        <v>2198</v>
      </c>
      <c r="B180" s="327"/>
      <c r="C180" s="36" t="s">
        <v>51</v>
      </c>
      <c r="D180" s="221">
        <v>2018</v>
      </c>
      <c r="E180" s="290">
        <v>1001.8</v>
      </c>
      <c r="F180" s="83">
        <v>1001.8</v>
      </c>
      <c r="G180" s="290">
        <v>10001.799999999999</v>
      </c>
      <c r="H180" s="221" t="s">
        <v>1839</v>
      </c>
      <c r="I180" s="221" t="s">
        <v>1839</v>
      </c>
      <c r="J180" s="221" t="s">
        <v>1839</v>
      </c>
      <c r="K180" s="221" t="s">
        <v>1839</v>
      </c>
      <c r="L180" s="221" t="s">
        <v>1839</v>
      </c>
      <c r="M180" s="157" t="s">
        <v>2127</v>
      </c>
      <c r="N180" s="160" t="s">
        <v>1639</v>
      </c>
      <c r="O180" s="228"/>
    </row>
    <row r="181" spans="1:15" ht="28.5" customHeight="1" x14ac:dyDescent="0.25">
      <c r="A181" s="196" t="s">
        <v>2110</v>
      </c>
      <c r="B181" s="1" t="s">
        <v>1864</v>
      </c>
      <c r="C181" s="210" t="s">
        <v>60</v>
      </c>
      <c r="D181" s="221">
        <v>2018</v>
      </c>
      <c r="E181" s="290">
        <v>837.1</v>
      </c>
      <c r="F181" s="290">
        <v>837.1</v>
      </c>
      <c r="G181" s="290">
        <v>837.1</v>
      </c>
      <c r="H181" s="221" t="s">
        <v>1839</v>
      </c>
      <c r="I181" s="221" t="s">
        <v>1839</v>
      </c>
      <c r="J181" s="221" t="s">
        <v>1839</v>
      </c>
      <c r="K181" s="221" t="s">
        <v>1839</v>
      </c>
      <c r="L181" s="221" t="s">
        <v>1839</v>
      </c>
      <c r="M181" s="35" t="s">
        <v>1183</v>
      </c>
      <c r="N181" s="6" t="s">
        <v>1865</v>
      </c>
      <c r="O181" s="228"/>
    </row>
    <row r="182" spans="1:15" ht="66.75" customHeight="1" x14ac:dyDescent="0.25">
      <c r="A182" s="160" t="s">
        <v>1866</v>
      </c>
      <c r="B182" s="1"/>
      <c r="C182" s="210" t="s">
        <v>60</v>
      </c>
      <c r="D182" s="221">
        <v>2018</v>
      </c>
      <c r="E182" s="280">
        <v>1412.002</v>
      </c>
      <c r="F182" s="294">
        <f>233.8638+474.7962</f>
        <v>708.66</v>
      </c>
      <c r="G182" s="294">
        <f>233.8638+474.7962</f>
        <v>708.66</v>
      </c>
      <c r="H182" s="221" t="s">
        <v>1839</v>
      </c>
      <c r="I182" s="221" t="s">
        <v>1839</v>
      </c>
      <c r="J182" s="221" t="s">
        <v>1839</v>
      </c>
      <c r="K182" s="221" t="s">
        <v>1839</v>
      </c>
      <c r="L182" s="221" t="s">
        <v>1839</v>
      </c>
      <c r="M182" s="35" t="s">
        <v>1183</v>
      </c>
      <c r="N182" s="160" t="s">
        <v>1639</v>
      </c>
      <c r="O182" s="228"/>
    </row>
    <row r="183" spans="1:15" ht="50.25" customHeight="1" x14ac:dyDescent="0.25">
      <c r="A183" s="160" t="s">
        <v>1867</v>
      </c>
      <c r="B183" s="1"/>
      <c r="C183" s="210" t="s">
        <v>60</v>
      </c>
      <c r="D183" s="221">
        <v>2018</v>
      </c>
      <c r="E183" s="280">
        <v>449.48</v>
      </c>
      <c r="F183" s="294">
        <f>129.2448+262.7172</f>
        <v>391.96199999999999</v>
      </c>
      <c r="G183" s="294">
        <f>129.2448+262.7172</f>
        <v>391.96199999999999</v>
      </c>
      <c r="H183" s="221" t="s">
        <v>1839</v>
      </c>
      <c r="I183" s="221" t="s">
        <v>1839</v>
      </c>
      <c r="J183" s="221" t="s">
        <v>1839</v>
      </c>
      <c r="K183" s="221" t="s">
        <v>1839</v>
      </c>
      <c r="L183" s="221" t="s">
        <v>1839</v>
      </c>
      <c r="M183" s="35" t="s">
        <v>1183</v>
      </c>
      <c r="N183" s="160" t="s">
        <v>1639</v>
      </c>
      <c r="O183" s="228"/>
    </row>
    <row r="184" spans="1:15" ht="30.75" customHeight="1" x14ac:dyDescent="0.25">
      <c r="A184" s="160" t="s">
        <v>2199</v>
      </c>
      <c r="B184" s="1"/>
      <c r="C184" s="210" t="s">
        <v>60</v>
      </c>
      <c r="D184" s="221">
        <v>2018</v>
      </c>
      <c r="E184" s="280">
        <v>150</v>
      </c>
      <c r="F184" s="280">
        <f>43.0587+97.6483</f>
        <v>140.70699999999999</v>
      </c>
      <c r="G184" s="280">
        <f>43.0587+97.6483</f>
        <v>140.70699999999999</v>
      </c>
      <c r="H184" s="221" t="s">
        <v>1839</v>
      </c>
      <c r="I184" s="221" t="s">
        <v>1839</v>
      </c>
      <c r="J184" s="221" t="s">
        <v>1839</v>
      </c>
      <c r="K184" s="221" t="s">
        <v>1839</v>
      </c>
      <c r="L184" s="221" t="s">
        <v>1839</v>
      </c>
      <c r="M184" s="35" t="s">
        <v>1183</v>
      </c>
      <c r="N184" s="160" t="s">
        <v>1639</v>
      </c>
      <c r="O184" s="228"/>
    </row>
    <row r="185" spans="1:15" ht="36.75" customHeight="1" x14ac:dyDescent="0.25">
      <c r="A185" s="160" t="s">
        <v>2111</v>
      </c>
      <c r="B185" s="160" t="s">
        <v>1560</v>
      </c>
      <c r="C185" s="221" t="s">
        <v>2136</v>
      </c>
      <c r="D185" s="221">
        <v>2018</v>
      </c>
      <c r="E185" s="290">
        <v>206.57</v>
      </c>
      <c r="F185" s="280">
        <f>86.0109+180.2931</f>
        <v>266.30400000000003</v>
      </c>
      <c r="G185" s="280">
        <f>86.0109+180.2931</f>
        <v>266.30400000000003</v>
      </c>
      <c r="H185" s="221" t="s">
        <v>1839</v>
      </c>
      <c r="I185" s="221" t="s">
        <v>1839</v>
      </c>
      <c r="J185" s="221" t="s">
        <v>1839</v>
      </c>
      <c r="K185" s="221" t="s">
        <v>1839</v>
      </c>
      <c r="L185" s="221" t="s">
        <v>1839</v>
      </c>
      <c r="M185" s="221" t="s">
        <v>1839</v>
      </c>
      <c r="N185" s="160" t="s">
        <v>1639</v>
      </c>
      <c r="O185" s="228"/>
    </row>
    <row r="186" spans="1:15" ht="46.5" customHeight="1" x14ac:dyDescent="0.25">
      <c r="A186" s="160" t="s">
        <v>2112</v>
      </c>
      <c r="B186" s="160" t="s">
        <v>846</v>
      </c>
      <c r="C186" s="16" t="s">
        <v>1127</v>
      </c>
      <c r="D186" s="221">
        <v>2018</v>
      </c>
      <c r="E186" s="290">
        <v>77.78</v>
      </c>
      <c r="F186" s="83">
        <v>77.78</v>
      </c>
      <c r="G186" s="290">
        <v>77.78</v>
      </c>
      <c r="H186" s="221" t="s">
        <v>1839</v>
      </c>
      <c r="I186" s="221" t="s">
        <v>1839</v>
      </c>
      <c r="J186" s="221" t="s">
        <v>1839</v>
      </c>
      <c r="K186" s="221" t="s">
        <v>1839</v>
      </c>
      <c r="L186" s="221" t="s">
        <v>1839</v>
      </c>
      <c r="M186" s="157" t="s">
        <v>2129</v>
      </c>
      <c r="N186" s="160" t="s">
        <v>1639</v>
      </c>
      <c r="O186" s="228"/>
    </row>
    <row r="187" spans="1:15" ht="57.75" customHeight="1" x14ac:dyDescent="0.25">
      <c r="A187" s="160" t="s">
        <v>1868</v>
      </c>
      <c r="B187" s="1" t="s">
        <v>1031</v>
      </c>
      <c r="C187" s="16" t="s">
        <v>1127</v>
      </c>
      <c r="D187" s="221">
        <v>2018</v>
      </c>
      <c r="E187" s="290">
        <v>224.52</v>
      </c>
      <c r="F187" s="83">
        <v>224.52</v>
      </c>
      <c r="G187" s="290">
        <v>224.52</v>
      </c>
      <c r="H187" s="221" t="s">
        <v>1839</v>
      </c>
      <c r="I187" s="221" t="s">
        <v>1839</v>
      </c>
      <c r="J187" s="221" t="s">
        <v>1839</v>
      </c>
      <c r="K187" s="221" t="s">
        <v>1839</v>
      </c>
      <c r="L187" s="221" t="s">
        <v>1839</v>
      </c>
      <c r="M187" s="221" t="s">
        <v>1839</v>
      </c>
      <c r="N187" s="160" t="s">
        <v>1639</v>
      </c>
      <c r="O187" s="228"/>
    </row>
    <row r="188" spans="1:15" ht="96.75" customHeight="1" x14ac:dyDescent="0.25">
      <c r="A188" s="160" t="s">
        <v>1869</v>
      </c>
      <c r="B188" s="1"/>
      <c r="C188" s="16" t="s">
        <v>1127</v>
      </c>
      <c r="D188" s="221">
        <v>2018</v>
      </c>
      <c r="E188" s="290">
        <v>493.59300000000002</v>
      </c>
      <c r="F188" s="83">
        <v>493.59300000000002</v>
      </c>
      <c r="G188" s="290">
        <v>493.59300000000002</v>
      </c>
      <c r="H188" s="221" t="s">
        <v>1839</v>
      </c>
      <c r="I188" s="221" t="s">
        <v>1839</v>
      </c>
      <c r="J188" s="221" t="s">
        <v>1839</v>
      </c>
      <c r="K188" s="221" t="s">
        <v>1839</v>
      </c>
      <c r="L188" s="221" t="s">
        <v>1839</v>
      </c>
      <c r="M188" s="221" t="s">
        <v>1839</v>
      </c>
      <c r="N188" s="160" t="s">
        <v>1639</v>
      </c>
      <c r="O188" s="228"/>
    </row>
    <row r="189" spans="1:15" x14ac:dyDescent="0.25">
      <c r="A189" s="312" t="s">
        <v>936</v>
      </c>
      <c r="B189" s="312"/>
      <c r="C189" s="312"/>
      <c r="D189" s="312"/>
      <c r="E189" s="312"/>
      <c r="F189" s="312"/>
      <c r="G189" s="312"/>
      <c r="H189" s="312"/>
      <c r="I189" s="312"/>
      <c r="J189" s="312"/>
      <c r="K189" s="312"/>
      <c r="L189" s="312"/>
      <c r="M189" s="312"/>
      <c r="N189" s="312"/>
      <c r="O189" s="206"/>
    </row>
    <row r="190" spans="1:15" ht="111" customHeight="1" x14ac:dyDescent="0.25">
      <c r="A190" s="157" t="s">
        <v>989</v>
      </c>
      <c r="B190" s="157" t="s">
        <v>937</v>
      </c>
      <c r="C190" s="36" t="s">
        <v>47</v>
      </c>
      <c r="D190" s="36">
        <v>2018</v>
      </c>
      <c r="E190" s="207">
        <v>39500</v>
      </c>
      <c r="F190" s="211" t="s">
        <v>775</v>
      </c>
      <c r="G190" s="36" t="s">
        <v>775</v>
      </c>
      <c r="H190" s="16" t="s">
        <v>775</v>
      </c>
      <c r="I190" s="16" t="s">
        <v>775</v>
      </c>
      <c r="J190" s="16" t="s">
        <v>775</v>
      </c>
      <c r="K190" s="16" t="s">
        <v>775</v>
      </c>
      <c r="L190" s="16" t="s">
        <v>775</v>
      </c>
      <c r="M190" s="16" t="s">
        <v>775</v>
      </c>
      <c r="N190" s="19" t="s">
        <v>990</v>
      </c>
      <c r="O190" s="206"/>
    </row>
    <row r="191" spans="1:15" ht="40.5" customHeight="1" x14ac:dyDescent="0.25">
      <c r="A191" s="157" t="s">
        <v>993</v>
      </c>
      <c r="B191" s="157" t="s">
        <v>992</v>
      </c>
      <c r="C191" s="36" t="s">
        <v>51</v>
      </c>
      <c r="D191" s="16" t="s">
        <v>141</v>
      </c>
      <c r="E191" s="207">
        <v>4500</v>
      </c>
      <c r="F191" s="211" t="s">
        <v>775</v>
      </c>
      <c r="G191" s="211" t="s">
        <v>775</v>
      </c>
      <c r="H191" s="16" t="s">
        <v>775</v>
      </c>
      <c r="I191" s="16" t="s">
        <v>775</v>
      </c>
      <c r="J191" s="16" t="s">
        <v>775</v>
      </c>
      <c r="K191" s="16" t="s">
        <v>775</v>
      </c>
      <c r="L191" s="16" t="s">
        <v>775</v>
      </c>
      <c r="M191" s="16" t="s">
        <v>775</v>
      </c>
      <c r="N191" s="19" t="s">
        <v>990</v>
      </c>
      <c r="O191" s="206"/>
    </row>
    <row r="192" spans="1:15" ht="71.25" customHeight="1" x14ac:dyDescent="0.25">
      <c r="A192" s="157" t="s">
        <v>994</v>
      </c>
      <c r="B192" s="157" t="s">
        <v>995</v>
      </c>
      <c r="C192" s="36" t="s">
        <v>51</v>
      </c>
      <c r="D192" s="16">
        <v>2018</v>
      </c>
      <c r="E192" s="280">
        <v>299.99900000000002</v>
      </c>
      <c r="F192" s="280">
        <v>296.86579999999998</v>
      </c>
      <c r="G192" s="280">
        <v>296.86579999999998</v>
      </c>
      <c r="H192" s="16" t="s">
        <v>775</v>
      </c>
      <c r="I192" s="16" t="s">
        <v>775</v>
      </c>
      <c r="J192" s="16" t="s">
        <v>775</v>
      </c>
      <c r="K192" s="16" t="s">
        <v>775</v>
      </c>
      <c r="L192" s="16" t="s">
        <v>775</v>
      </c>
      <c r="M192" s="16" t="s">
        <v>775</v>
      </c>
      <c r="N192" s="160" t="s">
        <v>1639</v>
      </c>
      <c r="O192" s="206"/>
    </row>
    <row r="193" spans="1:15" ht="69.75" customHeight="1" x14ac:dyDescent="0.25">
      <c r="A193" s="157" t="s">
        <v>997</v>
      </c>
      <c r="B193" s="157" t="s">
        <v>995</v>
      </c>
      <c r="C193" s="36" t="s">
        <v>51</v>
      </c>
      <c r="D193" s="16">
        <v>2018</v>
      </c>
      <c r="E193" s="280">
        <v>300</v>
      </c>
      <c r="F193" s="280">
        <v>299.99784</v>
      </c>
      <c r="G193" s="280">
        <v>299.99784</v>
      </c>
      <c r="H193" s="16" t="s">
        <v>775</v>
      </c>
      <c r="I193" s="16" t="s">
        <v>775</v>
      </c>
      <c r="J193" s="16" t="s">
        <v>775</v>
      </c>
      <c r="K193" s="16" t="s">
        <v>775</v>
      </c>
      <c r="L193" s="16" t="s">
        <v>775</v>
      </c>
      <c r="M193" s="16" t="s">
        <v>775</v>
      </c>
      <c r="N193" s="160" t="s">
        <v>1639</v>
      </c>
      <c r="O193" s="206"/>
    </row>
    <row r="194" spans="1:15" ht="87" customHeight="1" x14ac:dyDescent="0.25">
      <c r="A194" s="157" t="s">
        <v>998</v>
      </c>
      <c r="B194" s="157" t="s">
        <v>995</v>
      </c>
      <c r="C194" s="36" t="s">
        <v>51</v>
      </c>
      <c r="D194" s="16">
        <v>2018</v>
      </c>
      <c r="E194" s="280">
        <v>398.28699999999998</v>
      </c>
      <c r="F194" s="280">
        <f>117.095+273.22111</f>
        <v>390.31610999999998</v>
      </c>
      <c r="G194" s="280">
        <f>117.095+273.22111</f>
        <v>390.31610999999998</v>
      </c>
      <c r="H194" s="16" t="s">
        <v>775</v>
      </c>
      <c r="I194" s="16" t="s">
        <v>775</v>
      </c>
      <c r="J194" s="16" t="s">
        <v>775</v>
      </c>
      <c r="K194" s="16" t="s">
        <v>775</v>
      </c>
      <c r="L194" s="16" t="s">
        <v>775</v>
      </c>
      <c r="M194" s="262" t="s">
        <v>2843</v>
      </c>
      <c r="N194" s="19" t="s">
        <v>2105</v>
      </c>
      <c r="O194" s="206"/>
    </row>
    <row r="195" spans="1:15" ht="66.75" customHeight="1" x14ac:dyDescent="0.25">
      <c r="A195" s="157" t="s">
        <v>999</v>
      </c>
      <c r="B195" s="157" t="s">
        <v>1000</v>
      </c>
      <c r="C195" s="36" t="s">
        <v>51</v>
      </c>
      <c r="D195" s="16" t="s">
        <v>141</v>
      </c>
      <c r="E195" s="207">
        <v>58000</v>
      </c>
      <c r="F195" s="229" t="s">
        <v>775</v>
      </c>
      <c r="G195" s="16" t="s">
        <v>775</v>
      </c>
      <c r="H195" s="229" t="s">
        <v>775</v>
      </c>
      <c r="I195" s="16" t="s">
        <v>775</v>
      </c>
      <c r="J195" s="16" t="s">
        <v>775</v>
      </c>
      <c r="K195" s="16" t="s">
        <v>775</v>
      </c>
      <c r="L195" s="16" t="s">
        <v>775</v>
      </c>
      <c r="M195" s="262" t="s">
        <v>2843</v>
      </c>
      <c r="N195" s="258" t="s">
        <v>2105</v>
      </c>
      <c r="O195" s="206"/>
    </row>
    <row r="196" spans="1:15" ht="64.5" customHeight="1" x14ac:dyDescent="0.25">
      <c r="A196" s="157" t="s">
        <v>1001</v>
      </c>
      <c r="B196" s="319" t="s">
        <v>1002</v>
      </c>
      <c r="C196" s="6" t="s">
        <v>60</v>
      </c>
      <c r="D196" s="16">
        <v>2018</v>
      </c>
      <c r="E196" s="207">
        <v>500</v>
      </c>
      <c r="F196" s="229" t="s">
        <v>775</v>
      </c>
      <c r="G196" s="229" t="s">
        <v>775</v>
      </c>
      <c r="H196" s="16" t="s">
        <v>775</v>
      </c>
      <c r="I196" s="16" t="s">
        <v>775</v>
      </c>
      <c r="J196" s="16" t="s">
        <v>775</v>
      </c>
      <c r="K196" s="16" t="s">
        <v>775</v>
      </c>
      <c r="L196" s="16" t="s">
        <v>775</v>
      </c>
      <c r="M196" s="262" t="s">
        <v>2843</v>
      </c>
      <c r="N196" s="258" t="s">
        <v>2105</v>
      </c>
      <c r="O196" s="206"/>
    </row>
    <row r="197" spans="1:15" ht="51.75" customHeight="1" x14ac:dyDescent="0.25">
      <c r="A197" s="157" t="s">
        <v>1003</v>
      </c>
      <c r="B197" s="319"/>
      <c r="C197" s="6" t="s">
        <v>60</v>
      </c>
      <c r="D197" s="16">
        <v>2018</v>
      </c>
      <c r="E197" s="207">
        <v>4000</v>
      </c>
      <c r="F197" s="211">
        <v>315</v>
      </c>
      <c r="G197" s="211">
        <v>144.5</v>
      </c>
      <c r="H197" s="16">
        <v>170.5</v>
      </c>
      <c r="I197" s="16" t="s">
        <v>775</v>
      </c>
      <c r="J197" s="16" t="s">
        <v>775</v>
      </c>
      <c r="K197" s="16" t="s">
        <v>775</v>
      </c>
      <c r="L197" s="16" t="s">
        <v>775</v>
      </c>
      <c r="M197" s="22" t="s">
        <v>1004</v>
      </c>
      <c r="N197" s="157" t="s">
        <v>775</v>
      </c>
      <c r="O197" s="206"/>
    </row>
    <row r="198" spans="1:15" ht="42.75" customHeight="1" x14ac:dyDescent="0.25">
      <c r="A198" s="157" t="s">
        <v>1005</v>
      </c>
      <c r="B198" s="319" t="s">
        <v>1006</v>
      </c>
      <c r="C198" s="36" t="s">
        <v>51</v>
      </c>
      <c r="D198" s="16">
        <v>2018</v>
      </c>
      <c r="E198" s="207">
        <v>1500</v>
      </c>
      <c r="F198" s="208" t="s">
        <v>775</v>
      </c>
      <c r="G198" s="16" t="s">
        <v>775</v>
      </c>
      <c r="H198" s="207" t="s">
        <v>775</v>
      </c>
      <c r="I198" s="16" t="s">
        <v>775</v>
      </c>
      <c r="J198" s="16" t="s">
        <v>775</v>
      </c>
      <c r="K198" s="16" t="s">
        <v>775</v>
      </c>
      <c r="L198" s="16" t="s">
        <v>775</v>
      </c>
      <c r="M198" s="16" t="s">
        <v>775</v>
      </c>
      <c r="N198" s="19" t="s">
        <v>990</v>
      </c>
      <c r="O198" s="206"/>
    </row>
    <row r="199" spans="1:15" ht="36.75" customHeight="1" x14ac:dyDescent="0.25">
      <c r="A199" s="157" t="s">
        <v>1007</v>
      </c>
      <c r="B199" s="319"/>
      <c r="C199" s="36" t="s">
        <v>51</v>
      </c>
      <c r="D199" s="16">
        <v>2018</v>
      </c>
      <c r="E199" s="207">
        <v>1500</v>
      </c>
      <c r="F199" s="208" t="s">
        <v>775</v>
      </c>
      <c r="G199" s="16" t="s">
        <v>775</v>
      </c>
      <c r="H199" s="207" t="s">
        <v>775</v>
      </c>
      <c r="I199" s="16" t="s">
        <v>775</v>
      </c>
      <c r="J199" s="16" t="s">
        <v>775</v>
      </c>
      <c r="K199" s="16" t="s">
        <v>775</v>
      </c>
      <c r="L199" s="16" t="s">
        <v>775</v>
      </c>
      <c r="M199" s="16" t="s">
        <v>775</v>
      </c>
      <c r="N199" s="19" t="s">
        <v>990</v>
      </c>
      <c r="O199" s="206"/>
    </row>
    <row r="200" spans="1:15" ht="51" customHeight="1" x14ac:dyDescent="0.25">
      <c r="A200" s="157" t="s">
        <v>1008</v>
      </c>
      <c r="B200" s="319"/>
      <c r="C200" s="36" t="s">
        <v>42</v>
      </c>
      <c r="D200" s="16">
        <v>2018</v>
      </c>
      <c r="E200" s="207">
        <v>700</v>
      </c>
      <c r="F200" s="211" t="s">
        <v>775</v>
      </c>
      <c r="G200" s="211" t="s">
        <v>775</v>
      </c>
      <c r="H200" s="16" t="s">
        <v>775</v>
      </c>
      <c r="I200" s="16" t="s">
        <v>775</v>
      </c>
      <c r="J200" s="16" t="s">
        <v>775</v>
      </c>
      <c r="K200" s="16" t="s">
        <v>775</v>
      </c>
      <c r="L200" s="16" t="s">
        <v>775</v>
      </c>
      <c r="M200" s="16" t="s">
        <v>775</v>
      </c>
      <c r="N200" s="19" t="s">
        <v>990</v>
      </c>
      <c r="O200" s="206"/>
    </row>
    <row r="201" spans="1:15" ht="47.25" customHeight="1" x14ac:dyDescent="0.25">
      <c r="A201" s="157" t="s">
        <v>1009</v>
      </c>
      <c r="B201" s="157" t="s">
        <v>1006</v>
      </c>
      <c r="C201" s="36" t="s">
        <v>42</v>
      </c>
      <c r="D201" s="16">
        <v>2018</v>
      </c>
      <c r="E201" s="280">
        <v>601.33699999999999</v>
      </c>
      <c r="F201" s="280">
        <v>223.66426999999999</v>
      </c>
      <c r="G201" s="280">
        <v>223.66426999999999</v>
      </c>
      <c r="H201" s="16" t="s">
        <v>775</v>
      </c>
      <c r="I201" s="16" t="s">
        <v>775</v>
      </c>
      <c r="J201" s="16" t="s">
        <v>775</v>
      </c>
      <c r="K201" s="16" t="s">
        <v>775</v>
      </c>
      <c r="L201" s="16" t="s">
        <v>775</v>
      </c>
      <c r="M201" s="16" t="s">
        <v>775</v>
      </c>
      <c r="N201" s="19" t="s">
        <v>996</v>
      </c>
      <c r="O201" s="206"/>
    </row>
    <row r="202" spans="1:15" ht="54.75" customHeight="1" x14ac:dyDescent="0.25">
      <c r="A202" s="157" t="s">
        <v>1010</v>
      </c>
      <c r="B202" s="157" t="s">
        <v>1011</v>
      </c>
      <c r="C202" s="36" t="s">
        <v>2135</v>
      </c>
      <c r="D202" s="36">
        <v>2018</v>
      </c>
      <c r="E202" s="208">
        <v>1100</v>
      </c>
      <c r="F202" s="36" t="s">
        <v>775</v>
      </c>
      <c r="G202" s="36" t="s">
        <v>775</v>
      </c>
      <c r="H202" s="16" t="s">
        <v>775</v>
      </c>
      <c r="I202" s="16" t="s">
        <v>775</v>
      </c>
      <c r="J202" s="16" t="s">
        <v>775</v>
      </c>
      <c r="K202" s="16" t="s">
        <v>775</v>
      </c>
      <c r="L202" s="16" t="s">
        <v>775</v>
      </c>
      <c r="M202" s="16" t="s">
        <v>775</v>
      </c>
      <c r="N202" s="19" t="s">
        <v>990</v>
      </c>
      <c r="O202" s="206"/>
    </row>
    <row r="203" spans="1:15" x14ac:dyDescent="0.25">
      <c r="A203" s="309" t="s">
        <v>1271</v>
      </c>
      <c r="B203" s="309"/>
      <c r="C203" s="309"/>
      <c r="D203" s="309"/>
      <c r="E203" s="309"/>
      <c r="F203" s="309"/>
      <c r="G203" s="309"/>
      <c r="H203" s="309"/>
      <c r="I203" s="309"/>
      <c r="J203" s="309"/>
      <c r="K203" s="309"/>
      <c r="L203" s="309"/>
      <c r="M203" s="309"/>
      <c r="N203" s="309"/>
      <c r="O203" s="206"/>
    </row>
    <row r="204" spans="1:15" ht="135" customHeight="1" x14ac:dyDescent="0.25">
      <c r="A204" s="160" t="s">
        <v>1874</v>
      </c>
      <c r="B204" s="160" t="s">
        <v>1497</v>
      </c>
      <c r="C204" s="36" t="s">
        <v>47</v>
      </c>
      <c r="D204" s="6" t="s">
        <v>579</v>
      </c>
      <c r="E204" s="105">
        <v>94230</v>
      </c>
      <c r="F204" s="6" t="s">
        <v>775</v>
      </c>
      <c r="G204" s="6" t="s">
        <v>775</v>
      </c>
      <c r="H204" s="6" t="s">
        <v>775</v>
      </c>
      <c r="I204" s="6" t="s">
        <v>775</v>
      </c>
      <c r="J204" s="6" t="s">
        <v>775</v>
      </c>
      <c r="K204" s="6" t="s">
        <v>775</v>
      </c>
      <c r="L204" s="6" t="s">
        <v>775</v>
      </c>
      <c r="M204" s="6" t="s">
        <v>775</v>
      </c>
      <c r="N204" s="160" t="s">
        <v>825</v>
      </c>
      <c r="O204" s="206"/>
    </row>
    <row r="205" spans="1:15" ht="94.5" customHeight="1" x14ac:dyDescent="0.25">
      <c r="A205" s="160" t="s">
        <v>2210</v>
      </c>
      <c r="B205" s="1" t="s">
        <v>120</v>
      </c>
      <c r="C205" s="36" t="s">
        <v>47</v>
      </c>
      <c r="D205" s="6" t="s">
        <v>579</v>
      </c>
      <c r="E205" s="105">
        <v>126000</v>
      </c>
      <c r="F205" s="6" t="s">
        <v>775</v>
      </c>
      <c r="G205" s="6" t="s">
        <v>775</v>
      </c>
      <c r="H205" s="6" t="s">
        <v>775</v>
      </c>
      <c r="I205" s="6" t="s">
        <v>775</v>
      </c>
      <c r="J205" s="6" t="s">
        <v>775</v>
      </c>
      <c r="K205" s="6" t="s">
        <v>775</v>
      </c>
      <c r="L205" s="6" t="s">
        <v>775</v>
      </c>
      <c r="M205" s="6" t="s">
        <v>775</v>
      </c>
      <c r="N205" s="257" t="s">
        <v>825</v>
      </c>
      <c r="O205" s="206"/>
    </row>
    <row r="206" spans="1:15" ht="96" customHeight="1" x14ac:dyDescent="0.25">
      <c r="A206" s="160" t="s">
        <v>1875</v>
      </c>
      <c r="B206" s="1"/>
      <c r="C206" s="36" t="s">
        <v>47</v>
      </c>
      <c r="D206" s="6" t="s">
        <v>141</v>
      </c>
      <c r="E206" s="105">
        <v>20600</v>
      </c>
      <c r="F206" s="6" t="s">
        <v>775</v>
      </c>
      <c r="G206" s="6" t="s">
        <v>775</v>
      </c>
      <c r="H206" s="6" t="s">
        <v>775</v>
      </c>
      <c r="I206" s="6" t="s">
        <v>775</v>
      </c>
      <c r="J206" s="6" t="s">
        <v>775</v>
      </c>
      <c r="K206" s="6" t="s">
        <v>775</v>
      </c>
      <c r="L206" s="6" t="s">
        <v>775</v>
      </c>
      <c r="M206" s="6" t="s">
        <v>775</v>
      </c>
      <c r="N206" s="257" t="s">
        <v>825</v>
      </c>
      <c r="O206" s="206"/>
    </row>
    <row r="207" spans="1:15" ht="95.25" customHeight="1" x14ac:dyDescent="0.25">
      <c r="A207" s="160" t="s">
        <v>1876</v>
      </c>
      <c r="B207" s="1"/>
      <c r="C207" s="36" t="s">
        <v>47</v>
      </c>
      <c r="D207" s="6" t="s">
        <v>141</v>
      </c>
      <c r="E207" s="105">
        <v>17500</v>
      </c>
      <c r="F207" s="6" t="s">
        <v>775</v>
      </c>
      <c r="G207" s="6" t="s">
        <v>775</v>
      </c>
      <c r="H207" s="6" t="s">
        <v>775</v>
      </c>
      <c r="I207" s="6" t="s">
        <v>775</v>
      </c>
      <c r="J207" s="6" t="s">
        <v>775</v>
      </c>
      <c r="K207" s="6" t="s">
        <v>775</v>
      </c>
      <c r="L207" s="6" t="s">
        <v>775</v>
      </c>
      <c r="M207" s="6" t="s">
        <v>775</v>
      </c>
      <c r="N207" s="257" t="s">
        <v>825</v>
      </c>
      <c r="O207" s="206"/>
    </row>
    <row r="208" spans="1:15" ht="122.25" customHeight="1" x14ac:dyDescent="0.25">
      <c r="A208" s="160" t="s">
        <v>2209</v>
      </c>
      <c r="B208" s="1"/>
      <c r="C208" s="36" t="s">
        <v>47</v>
      </c>
      <c r="D208" s="6" t="s">
        <v>141</v>
      </c>
      <c r="E208" s="105">
        <v>17500</v>
      </c>
      <c r="F208" s="6" t="s">
        <v>775</v>
      </c>
      <c r="G208" s="6" t="s">
        <v>775</v>
      </c>
      <c r="H208" s="6" t="s">
        <v>775</v>
      </c>
      <c r="I208" s="6" t="s">
        <v>775</v>
      </c>
      <c r="J208" s="6" t="s">
        <v>775</v>
      </c>
      <c r="K208" s="6" t="s">
        <v>775</v>
      </c>
      <c r="L208" s="6" t="s">
        <v>775</v>
      </c>
      <c r="M208" s="6" t="s">
        <v>775</v>
      </c>
      <c r="N208" s="257" t="s">
        <v>825</v>
      </c>
      <c r="O208" s="206"/>
    </row>
    <row r="209" spans="1:15" s="177" customFormat="1" ht="53.25" customHeight="1" x14ac:dyDescent="0.25">
      <c r="A209" s="50" t="s">
        <v>2200</v>
      </c>
      <c r="B209" s="50" t="s">
        <v>120</v>
      </c>
      <c r="C209" s="36" t="s">
        <v>47</v>
      </c>
      <c r="D209" s="6" t="s">
        <v>48</v>
      </c>
      <c r="E209" s="105">
        <v>739.99</v>
      </c>
      <c r="F209" s="105">
        <v>690.41531999999995</v>
      </c>
      <c r="G209" s="280">
        <v>690.41531999999995</v>
      </c>
      <c r="H209" s="161" t="s">
        <v>775</v>
      </c>
      <c r="I209" s="161" t="s">
        <v>775</v>
      </c>
      <c r="J209" s="161" t="s">
        <v>775</v>
      </c>
      <c r="K209" s="161" t="s">
        <v>775</v>
      </c>
      <c r="L209" s="161" t="s">
        <v>775</v>
      </c>
      <c r="M209" s="262" t="s">
        <v>786</v>
      </c>
      <c r="N209" s="173" t="s">
        <v>2832</v>
      </c>
      <c r="O209" s="206"/>
    </row>
    <row r="210" spans="1:15" ht="48.75" customHeight="1" x14ac:dyDescent="0.25">
      <c r="A210" s="160" t="s">
        <v>1877</v>
      </c>
      <c r="B210" s="320" t="s">
        <v>1023</v>
      </c>
      <c r="C210" s="6" t="s">
        <v>1238</v>
      </c>
      <c r="D210" s="6">
        <v>2018</v>
      </c>
      <c r="E210" s="6">
        <v>1000</v>
      </c>
      <c r="F210" s="6" t="s">
        <v>775</v>
      </c>
      <c r="G210" s="6" t="s">
        <v>775</v>
      </c>
      <c r="H210" s="6" t="s">
        <v>775</v>
      </c>
      <c r="I210" s="6" t="s">
        <v>775</v>
      </c>
      <c r="J210" s="6" t="s">
        <v>775</v>
      </c>
      <c r="K210" s="6" t="s">
        <v>775</v>
      </c>
      <c r="L210" s="6" t="s">
        <v>775</v>
      </c>
      <c r="M210" s="257" t="s">
        <v>1878</v>
      </c>
      <c r="N210" s="257" t="s">
        <v>2105</v>
      </c>
      <c r="O210" s="206"/>
    </row>
    <row r="211" spans="1:15" ht="54.75" customHeight="1" x14ac:dyDescent="0.25">
      <c r="A211" s="160" t="s">
        <v>1879</v>
      </c>
      <c r="B211" s="322"/>
      <c r="C211" s="6" t="s">
        <v>60</v>
      </c>
      <c r="D211" s="6" t="s">
        <v>497</v>
      </c>
      <c r="E211" s="79">
        <f>F211</f>
        <v>319.60000000000002</v>
      </c>
      <c r="F211" s="230">
        <f>G211</f>
        <v>319.60000000000002</v>
      </c>
      <c r="G211" s="230">
        <v>319.60000000000002</v>
      </c>
      <c r="H211" s="6" t="s">
        <v>775</v>
      </c>
      <c r="I211" s="6" t="s">
        <v>775</v>
      </c>
      <c r="J211" s="6" t="s">
        <v>775</v>
      </c>
      <c r="K211" s="6" t="s">
        <v>775</v>
      </c>
      <c r="L211" s="6" t="s">
        <v>775</v>
      </c>
      <c r="M211" s="257" t="s">
        <v>1880</v>
      </c>
      <c r="N211" s="257" t="s">
        <v>2105</v>
      </c>
      <c r="O211" s="206"/>
    </row>
    <row r="212" spans="1:15" ht="53.25" customHeight="1" x14ac:dyDescent="0.25">
      <c r="A212" s="160" t="s">
        <v>1881</v>
      </c>
      <c r="B212" s="322"/>
      <c r="C212" s="6" t="s">
        <v>60</v>
      </c>
      <c r="D212" s="6" t="s">
        <v>497</v>
      </c>
      <c r="E212" s="79">
        <f>F212</f>
        <v>127.2</v>
      </c>
      <c r="F212" s="103">
        <v>127.2</v>
      </c>
      <c r="G212" s="6">
        <v>127.2</v>
      </c>
      <c r="H212" s="6" t="s">
        <v>775</v>
      </c>
      <c r="I212" s="6" t="s">
        <v>775</v>
      </c>
      <c r="J212" s="6" t="s">
        <v>775</v>
      </c>
      <c r="K212" s="6" t="s">
        <v>775</v>
      </c>
      <c r="L212" s="6" t="s">
        <v>775</v>
      </c>
      <c r="M212" s="257" t="s">
        <v>1882</v>
      </c>
      <c r="N212" s="257" t="s">
        <v>2105</v>
      </c>
      <c r="O212" s="206"/>
    </row>
    <row r="213" spans="1:15" ht="69.75" customHeight="1" x14ac:dyDescent="0.25">
      <c r="A213" s="160" t="s">
        <v>1883</v>
      </c>
      <c r="B213" s="322"/>
      <c r="C213" s="6" t="s">
        <v>60</v>
      </c>
      <c r="D213" s="6" t="s">
        <v>497</v>
      </c>
      <c r="E213" s="79">
        <f>F213</f>
        <v>921.9</v>
      </c>
      <c r="F213" s="103">
        <v>921.9</v>
      </c>
      <c r="G213" s="6">
        <v>921.9</v>
      </c>
      <c r="H213" s="6" t="s">
        <v>775</v>
      </c>
      <c r="I213" s="6" t="s">
        <v>775</v>
      </c>
      <c r="J213" s="6" t="s">
        <v>775</v>
      </c>
      <c r="K213" s="6" t="s">
        <v>775</v>
      </c>
      <c r="L213" s="6" t="s">
        <v>775</v>
      </c>
      <c r="M213" s="268" t="s">
        <v>1884</v>
      </c>
      <c r="N213" s="257" t="s">
        <v>2105</v>
      </c>
      <c r="O213" s="206"/>
    </row>
    <row r="214" spans="1:15" ht="83.25" customHeight="1" x14ac:dyDescent="0.25">
      <c r="A214" s="160" t="s">
        <v>1885</v>
      </c>
      <c r="B214" s="321"/>
      <c r="C214" s="6" t="s">
        <v>2141</v>
      </c>
      <c r="D214" s="6" t="s">
        <v>40</v>
      </c>
      <c r="E214" s="104">
        <v>1400</v>
      </c>
      <c r="F214" s="79" t="s">
        <v>775</v>
      </c>
      <c r="G214" s="6" t="s">
        <v>775</v>
      </c>
      <c r="H214" s="6" t="s">
        <v>775</v>
      </c>
      <c r="I214" s="6" t="s">
        <v>775</v>
      </c>
      <c r="J214" s="6" t="s">
        <v>775</v>
      </c>
      <c r="K214" s="6" t="s">
        <v>775</v>
      </c>
      <c r="L214" s="6" t="s">
        <v>775</v>
      </c>
      <c r="M214" s="262" t="s">
        <v>2843</v>
      </c>
      <c r="N214" s="257" t="s">
        <v>825</v>
      </c>
      <c r="O214" s="206"/>
    </row>
    <row r="215" spans="1:15" ht="64.5" customHeight="1" x14ac:dyDescent="0.25">
      <c r="A215" s="160" t="s">
        <v>1886</v>
      </c>
      <c r="B215" s="320" t="s">
        <v>1023</v>
      </c>
      <c r="C215" s="36" t="s">
        <v>51</v>
      </c>
      <c r="D215" s="6" t="s">
        <v>497</v>
      </c>
      <c r="E215" s="104">
        <f>F215</f>
        <v>295</v>
      </c>
      <c r="F215" s="230">
        <v>295</v>
      </c>
      <c r="G215" s="104">
        <v>295</v>
      </c>
      <c r="H215" s="6" t="s">
        <v>775</v>
      </c>
      <c r="I215" s="6" t="s">
        <v>775</v>
      </c>
      <c r="J215" s="6" t="s">
        <v>775</v>
      </c>
      <c r="K215" s="6" t="s">
        <v>775</v>
      </c>
      <c r="L215" s="6" t="s">
        <v>775</v>
      </c>
      <c r="M215" s="257" t="s">
        <v>1887</v>
      </c>
      <c r="N215" s="257" t="s">
        <v>2105</v>
      </c>
      <c r="O215" s="206"/>
    </row>
    <row r="216" spans="1:15" ht="39" customHeight="1" x14ac:dyDescent="0.25">
      <c r="A216" s="160" t="s">
        <v>1888</v>
      </c>
      <c r="B216" s="322"/>
      <c r="C216" s="36" t="s">
        <v>51</v>
      </c>
      <c r="D216" s="6" t="s">
        <v>40</v>
      </c>
      <c r="E216" s="104">
        <v>430</v>
      </c>
      <c r="F216" s="6" t="s">
        <v>775</v>
      </c>
      <c r="G216" s="6" t="s">
        <v>775</v>
      </c>
      <c r="H216" s="6" t="s">
        <v>775</v>
      </c>
      <c r="I216" s="6" t="s">
        <v>775</v>
      </c>
      <c r="J216" s="6" t="s">
        <v>775</v>
      </c>
      <c r="K216" s="6" t="s">
        <v>775</v>
      </c>
      <c r="L216" s="6" t="s">
        <v>775</v>
      </c>
      <c r="M216" s="6" t="s">
        <v>775</v>
      </c>
      <c r="N216" s="160" t="s">
        <v>825</v>
      </c>
      <c r="O216" s="206"/>
    </row>
    <row r="217" spans="1:15" ht="78" customHeight="1" x14ac:dyDescent="0.25">
      <c r="A217" s="160" t="s">
        <v>1889</v>
      </c>
      <c r="B217" s="322"/>
      <c r="C217" s="36" t="s">
        <v>51</v>
      </c>
      <c r="D217" s="6" t="s">
        <v>497</v>
      </c>
      <c r="E217" s="104">
        <f>F217</f>
        <v>299</v>
      </c>
      <c r="F217" s="230">
        <v>299</v>
      </c>
      <c r="G217" s="104">
        <v>299</v>
      </c>
      <c r="H217" s="6" t="s">
        <v>775</v>
      </c>
      <c r="I217" s="6" t="s">
        <v>775</v>
      </c>
      <c r="J217" s="6" t="s">
        <v>775</v>
      </c>
      <c r="K217" s="6" t="s">
        <v>775</v>
      </c>
      <c r="L217" s="6" t="s">
        <v>775</v>
      </c>
      <c r="M217" s="257" t="s">
        <v>1890</v>
      </c>
      <c r="N217" s="257" t="s">
        <v>2105</v>
      </c>
      <c r="O217" s="206"/>
    </row>
    <row r="218" spans="1:15" ht="51.75" customHeight="1" x14ac:dyDescent="0.25">
      <c r="A218" s="160" t="s">
        <v>1891</v>
      </c>
      <c r="B218" s="322"/>
      <c r="C218" s="36" t="s">
        <v>51</v>
      </c>
      <c r="D218" s="6" t="s">
        <v>497</v>
      </c>
      <c r="E218" s="79">
        <f>F218</f>
        <v>494.8</v>
      </c>
      <c r="F218" s="103">
        <v>494.8</v>
      </c>
      <c r="G218" s="79">
        <v>494.8</v>
      </c>
      <c r="H218" s="6" t="s">
        <v>775</v>
      </c>
      <c r="I218" s="6" t="s">
        <v>775</v>
      </c>
      <c r="J218" s="6" t="s">
        <v>775</v>
      </c>
      <c r="K218" s="6" t="s">
        <v>775</v>
      </c>
      <c r="L218" s="6" t="s">
        <v>775</v>
      </c>
      <c r="M218" s="257" t="s">
        <v>1892</v>
      </c>
      <c r="N218" s="257" t="s">
        <v>2105</v>
      </c>
      <c r="O218" s="206"/>
    </row>
    <row r="219" spans="1:15" ht="49.5" customHeight="1" x14ac:dyDescent="0.25">
      <c r="A219" s="160" t="s">
        <v>1893</v>
      </c>
      <c r="B219" s="322"/>
      <c r="C219" s="36" t="s">
        <v>51</v>
      </c>
      <c r="D219" s="6" t="s">
        <v>497</v>
      </c>
      <c r="E219" s="79">
        <f>F219</f>
        <v>248.4</v>
      </c>
      <c r="F219" s="103">
        <v>248.4</v>
      </c>
      <c r="G219" s="6">
        <v>248.4</v>
      </c>
      <c r="H219" s="6" t="s">
        <v>775</v>
      </c>
      <c r="I219" s="6" t="s">
        <v>775</v>
      </c>
      <c r="J219" s="6" t="s">
        <v>775</v>
      </c>
      <c r="K219" s="6" t="s">
        <v>775</v>
      </c>
      <c r="L219" s="6" t="s">
        <v>775</v>
      </c>
      <c r="M219" s="257" t="s">
        <v>1894</v>
      </c>
      <c r="N219" s="257" t="s">
        <v>2105</v>
      </c>
      <c r="O219" s="206"/>
    </row>
    <row r="220" spans="1:15" ht="48.75" customHeight="1" x14ac:dyDescent="0.25">
      <c r="A220" s="160" t="s">
        <v>1895</v>
      </c>
      <c r="B220" s="322"/>
      <c r="C220" s="36" t="s">
        <v>51</v>
      </c>
      <c r="D220" s="6" t="s">
        <v>497</v>
      </c>
      <c r="E220" s="79">
        <f>F220</f>
        <v>469.7</v>
      </c>
      <c r="F220" s="103">
        <v>469.7</v>
      </c>
      <c r="G220" s="6" t="s">
        <v>775</v>
      </c>
      <c r="H220" s="6">
        <v>469.7</v>
      </c>
      <c r="I220" s="6" t="s">
        <v>775</v>
      </c>
      <c r="J220" s="6" t="s">
        <v>775</v>
      </c>
      <c r="K220" s="6" t="s">
        <v>775</v>
      </c>
      <c r="L220" s="6" t="s">
        <v>775</v>
      </c>
      <c r="M220" s="257" t="s">
        <v>1896</v>
      </c>
      <c r="N220" s="257" t="s">
        <v>2105</v>
      </c>
      <c r="O220" s="206"/>
    </row>
    <row r="221" spans="1:15" ht="40.5" customHeight="1" x14ac:dyDescent="0.25">
      <c r="A221" s="160" t="s">
        <v>1891</v>
      </c>
      <c r="B221" s="321"/>
      <c r="C221" s="36" t="s">
        <v>51</v>
      </c>
      <c r="D221" s="6" t="s">
        <v>141</v>
      </c>
      <c r="E221" s="105">
        <v>1000</v>
      </c>
      <c r="F221" s="103" t="s">
        <v>775</v>
      </c>
      <c r="G221" s="6" t="s">
        <v>775</v>
      </c>
      <c r="H221" s="6" t="s">
        <v>775</v>
      </c>
      <c r="I221" s="6" t="s">
        <v>775</v>
      </c>
      <c r="J221" s="6" t="s">
        <v>775</v>
      </c>
      <c r="K221" s="6" t="s">
        <v>775</v>
      </c>
      <c r="L221" s="6" t="s">
        <v>775</v>
      </c>
      <c r="M221" s="6" t="s">
        <v>775</v>
      </c>
      <c r="N221" s="257" t="s">
        <v>825</v>
      </c>
      <c r="O221" s="206"/>
    </row>
    <row r="222" spans="1:15" ht="70.5" customHeight="1" x14ac:dyDescent="0.25">
      <c r="A222" s="160" t="s">
        <v>1898</v>
      </c>
      <c r="B222" s="1" t="s">
        <v>1023</v>
      </c>
      <c r="C222" s="36" t="s">
        <v>51</v>
      </c>
      <c r="D222" s="6" t="s">
        <v>141</v>
      </c>
      <c r="E222" s="105">
        <v>1310</v>
      </c>
      <c r="F222" s="103" t="s">
        <v>775</v>
      </c>
      <c r="G222" s="6" t="s">
        <v>775</v>
      </c>
      <c r="H222" s="6" t="s">
        <v>775</v>
      </c>
      <c r="I222" s="6" t="s">
        <v>775</v>
      </c>
      <c r="J222" s="6" t="s">
        <v>775</v>
      </c>
      <c r="K222" s="6" t="s">
        <v>775</v>
      </c>
      <c r="L222" s="6" t="s">
        <v>775</v>
      </c>
      <c r="M222" s="6" t="s">
        <v>775</v>
      </c>
      <c r="N222" s="257" t="s">
        <v>825</v>
      </c>
      <c r="O222" s="206"/>
    </row>
    <row r="223" spans="1:15" ht="60.75" customHeight="1" x14ac:dyDescent="0.25">
      <c r="A223" s="160" t="s">
        <v>1899</v>
      </c>
      <c r="B223" s="1"/>
      <c r="C223" s="36" t="s">
        <v>51</v>
      </c>
      <c r="D223" s="6" t="s">
        <v>141</v>
      </c>
      <c r="E223" s="105">
        <v>1262</v>
      </c>
      <c r="F223" s="103" t="s">
        <v>775</v>
      </c>
      <c r="G223" s="6" t="s">
        <v>775</v>
      </c>
      <c r="H223" s="6" t="s">
        <v>775</v>
      </c>
      <c r="I223" s="6" t="s">
        <v>775</v>
      </c>
      <c r="J223" s="6" t="s">
        <v>775</v>
      </c>
      <c r="K223" s="6" t="s">
        <v>775</v>
      </c>
      <c r="L223" s="6" t="s">
        <v>775</v>
      </c>
      <c r="M223" s="6" t="s">
        <v>775</v>
      </c>
      <c r="N223" s="257" t="s">
        <v>825</v>
      </c>
      <c r="O223" s="206"/>
    </row>
    <row r="224" spans="1:15" ht="48.75" customHeight="1" x14ac:dyDescent="0.25">
      <c r="A224" s="160" t="s">
        <v>1893</v>
      </c>
      <c r="B224" s="1"/>
      <c r="C224" s="36" t="s">
        <v>51</v>
      </c>
      <c r="D224" s="6" t="s">
        <v>141</v>
      </c>
      <c r="E224" s="105">
        <v>576</v>
      </c>
      <c r="F224" s="103" t="s">
        <v>775</v>
      </c>
      <c r="G224" s="6" t="s">
        <v>775</v>
      </c>
      <c r="H224" s="6" t="s">
        <v>775</v>
      </c>
      <c r="I224" s="6" t="s">
        <v>775</v>
      </c>
      <c r="J224" s="6" t="s">
        <v>775</v>
      </c>
      <c r="K224" s="6" t="s">
        <v>775</v>
      </c>
      <c r="L224" s="6" t="s">
        <v>775</v>
      </c>
      <c r="M224" s="6" t="s">
        <v>775</v>
      </c>
      <c r="N224" s="257" t="s">
        <v>825</v>
      </c>
      <c r="O224" s="206"/>
    </row>
    <row r="225" spans="1:15" ht="49.5" customHeight="1" x14ac:dyDescent="0.25">
      <c r="A225" s="160" t="s">
        <v>1900</v>
      </c>
      <c r="B225" s="1"/>
      <c r="C225" s="36" t="s">
        <v>51</v>
      </c>
      <c r="D225" s="6" t="s">
        <v>141</v>
      </c>
      <c r="E225" s="105">
        <v>350</v>
      </c>
      <c r="F225" s="230">
        <v>350</v>
      </c>
      <c r="G225" s="6" t="s">
        <v>775</v>
      </c>
      <c r="H225" s="230">
        <v>350</v>
      </c>
      <c r="I225" s="6" t="s">
        <v>775</v>
      </c>
      <c r="J225" s="6" t="s">
        <v>775</v>
      </c>
      <c r="K225" s="6" t="s">
        <v>775</v>
      </c>
      <c r="L225" s="6" t="s">
        <v>775</v>
      </c>
      <c r="M225" s="6" t="s">
        <v>1901</v>
      </c>
      <c r="N225" s="160"/>
      <c r="O225" s="206"/>
    </row>
    <row r="226" spans="1:15" ht="52.5" customHeight="1" x14ac:dyDescent="0.25">
      <c r="A226" s="160" t="s">
        <v>1902</v>
      </c>
      <c r="B226" s="1"/>
      <c r="C226" s="36" t="s">
        <v>51</v>
      </c>
      <c r="D226" s="6" t="s">
        <v>141</v>
      </c>
      <c r="E226" s="105">
        <v>530</v>
      </c>
      <c r="F226" s="103" t="s">
        <v>775</v>
      </c>
      <c r="G226" s="6" t="s">
        <v>775</v>
      </c>
      <c r="H226" s="118" t="s">
        <v>775</v>
      </c>
      <c r="I226" s="6" t="s">
        <v>775</v>
      </c>
      <c r="J226" s="6" t="s">
        <v>775</v>
      </c>
      <c r="K226" s="6" t="s">
        <v>775</v>
      </c>
      <c r="L226" s="6" t="s">
        <v>775</v>
      </c>
      <c r="M226" s="6" t="s">
        <v>775</v>
      </c>
      <c r="N226" s="257" t="s">
        <v>825</v>
      </c>
      <c r="O226" s="206"/>
    </row>
    <row r="227" spans="1:15" ht="40.5" customHeight="1" x14ac:dyDescent="0.25">
      <c r="A227" s="160" t="s">
        <v>1903</v>
      </c>
      <c r="B227" s="1"/>
      <c r="C227" s="36" t="s">
        <v>51</v>
      </c>
      <c r="D227" s="6" t="s">
        <v>141</v>
      </c>
      <c r="E227" s="105">
        <v>730</v>
      </c>
      <c r="F227" s="230">
        <v>450</v>
      </c>
      <c r="G227" s="6" t="s">
        <v>775</v>
      </c>
      <c r="H227" s="105">
        <v>450</v>
      </c>
      <c r="I227" s="6" t="s">
        <v>775</v>
      </c>
      <c r="J227" s="6" t="s">
        <v>775</v>
      </c>
      <c r="K227" s="6" t="s">
        <v>775</v>
      </c>
      <c r="L227" s="6" t="s">
        <v>775</v>
      </c>
      <c r="M227" s="6" t="s">
        <v>1901</v>
      </c>
      <c r="N227" s="160"/>
      <c r="O227" s="206"/>
    </row>
    <row r="228" spans="1:15" ht="81" customHeight="1" x14ac:dyDescent="0.25">
      <c r="A228" s="160" t="s">
        <v>1904</v>
      </c>
      <c r="B228" s="1"/>
      <c r="C228" s="36" t="s">
        <v>51</v>
      </c>
      <c r="D228" s="6" t="s">
        <v>141</v>
      </c>
      <c r="E228" s="105">
        <v>818.00599999999997</v>
      </c>
      <c r="F228" s="103" t="s">
        <v>775</v>
      </c>
      <c r="G228" s="6" t="s">
        <v>775</v>
      </c>
      <c r="H228" s="118" t="s">
        <v>775</v>
      </c>
      <c r="I228" s="6" t="s">
        <v>775</v>
      </c>
      <c r="J228" s="6" t="s">
        <v>775</v>
      </c>
      <c r="K228" s="6" t="s">
        <v>775</v>
      </c>
      <c r="L228" s="6" t="s">
        <v>775</v>
      </c>
      <c r="M228" s="6" t="s">
        <v>775</v>
      </c>
      <c r="N228" s="257" t="s">
        <v>825</v>
      </c>
      <c r="O228" s="206"/>
    </row>
    <row r="229" spans="1:15" ht="115.5" customHeight="1" x14ac:dyDescent="0.25">
      <c r="A229" s="160" t="s">
        <v>1905</v>
      </c>
      <c r="B229" s="173" t="s">
        <v>1023</v>
      </c>
      <c r="C229" s="36" t="s">
        <v>51</v>
      </c>
      <c r="D229" s="6" t="s">
        <v>141</v>
      </c>
      <c r="E229" s="105">
        <v>1300</v>
      </c>
      <c r="F229" s="103" t="s">
        <v>775</v>
      </c>
      <c r="G229" s="6" t="s">
        <v>775</v>
      </c>
      <c r="H229" s="6" t="s">
        <v>775</v>
      </c>
      <c r="I229" s="6" t="s">
        <v>775</v>
      </c>
      <c r="J229" s="6" t="s">
        <v>775</v>
      </c>
      <c r="K229" s="6" t="s">
        <v>775</v>
      </c>
      <c r="L229" s="6" t="s">
        <v>775</v>
      </c>
      <c r="M229" s="6" t="s">
        <v>775</v>
      </c>
      <c r="N229" s="257" t="s">
        <v>825</v>
      </c>
      <c r="O229" s="206"/>
    </row>
    <row r="230" spans="1:15" ht="81.75" customHeight="1" x14ac:dyDescent="0.25">
      <c r="A230" s="160" t="s">
        <v>1906</v>
      </c>
      <c r="B230" s="160" t="s">
        <v>527</v>
      </c>
      <c r="C230" s="36" t="s">
        <v>51</v>
      </c>
      <c r="D230" s="6" t="s">
        <v>497</v>
      </c>
      <c r="E230" s="280">
        <v>1454.6510000000001</v>
      </c>
      <c r="F230" s="280">
        <f>294.8709+683.708</f>
        <v>978.57889999999998</v>
      </c>
      <c r="G230" s="280">
        <f>294.8709+683.708</f>
        <v>978.57889999999998</v>
      </c>
      <c r="H230" s="6" t="s">
        <v>775</v>
      </c>
      <c r="I230" s="6" t="s">
        <v>775</v>
      </c>
      <c r="J230" s="6" t="s">
        <v>775</v>
      </c>
      <c r="K230" s="6" t="s">
        <v>775</v>
      </c>
      <c r="L230" s="6" t="s">
        <v>775</v>
      </c>
      <c r="M230" s="6" t="s">
        <v>775</v>
      </c>
      <c r="N230" s="257" t="s">
        <v>2105</v>
      </c>
      <c r="O230" s="206"/>
    </row>
    <row r="231" spans="1:15" ht="63" customHeight="1" x14ac:dyDescent="0.25">
      <c r="A231" s="160" t="s">
        <v>1907</v>
      </c>
      <c r="B231" s="160" t="s">
        <v>1305</v>
      </c>
      <c r="C231" s="36" t="s">
        <v>51</v>
      </c>
      <c r="D231" s="6" t="s">
        <v>497</v>
      </c>
      <c r="E231" s="104">
        <v>20500</v>
      </c>
      <c r="F231" s="103" t="s">
        <v>775</v>
      </c>
      <c r="G231" s="6" t="s">
        <v>775</v>
      </c>
      <c r="H231" s="6" t="s">
        <v>775</v>
      </c>
      <c r="I231" s="6" t="s">
        <v>775</v>
      </c>
      <c r="J231" s="6" t="s">
        <v>775</v>
      </c>
      <c r="K231" s="6" t="s">
        <v>775</v>
      </c>
      <c r="L231" s="6" t="s">
        <v>775</v>
      </c>
      <c r="M231" s="6" t="s">
        <v>775</v>
      </c>
      <c r="N231" s="160" t="s">
        <v>1908</v>
      </c>
      <c r="O231" s="206"/>
    </row>
    <row r="232" spans="1:15" ht="134.25" customHeight="1" x14ac:dyDescent="0.25">
      <c r="A232" s="196" t="s">
        <v>1909</v>
      </c>
      <c r="B232" s="160" t="s">
        <v>1910</v>
      </c>
      <c r="C232" s="36" t="s">
        <v>51</v>
      </c>
      <c r="D232" s="6" t="s">
        <v>497</v>
      </c>
      <c r="E232" s="104">
        <v>1726</v>
      </c>
      <c r="F232" s="230">
        <v>1726</v>
      </c>
      <c r="G232" s="6" t="s">
        <v>775</v>
      </c>
      <c r="H232" s="105">
        <v>173</v>
      </c>
      <c r="I232" s="105">
        <v>1553</v>
      </c>
      <c r="J232" s="6" t="s">
        <v>775</v>
      </c>
      <c r="K232" s="6" t="s">
        <v>775</v>
      </c>
      <c r="L232" s="6" t="s">
        <v>775</v>
      </c>
      <c r="M232" s="6" t="s">
        <v>1901</v>
      </c>
      <c r="N232" s="6" t="s">
        <v>775</v>
      </c>
      <c r="O232" s="206"/>
    </row>
    <row r="233" spans="1:15" ht="33" customHeight="1" x14ac:dyDescent="0.25">
      <c r="A233" s="160" t="s">
        <v>1911</v>
      </c>
      <c r="B233" s="320" t="s">
        <v>1912</v>
      </c>
      <c r="C233" s="6" t="s">
        <v>60</v>
      </c>
      <c r="D233" s="6" t="s">
        <v>497</v>
      </c>
      <c r="E233" s="105">
        <v>320</v>
      </c>
      <c r="F233" s="6" t="s">
        <v>775</v>
      </c>
      <c r="G233" s="6" t="s">
        <v>775</v>
      </c>
      <c r="H233" s="6" t="s">
        <v>775</v>
      </c>
      <c r="I233" s="6" t="s">
        <v>775</v>
      </c>
      <c r="J233" s="6" t="s">
        <v>775</v>
      </c>
      <c r="K233" s="6" t="s">
        <v>775</v>
      </c>
      <c r="L233" s="6" t="s">
        <v>775</v>
      </c>
      <c r="M233" s="6" t="s">
        <v>775</v>
      </c>
      <c r="N233" s="257" t="s">
        <v>825</v>
      </c>
      <c r="O233" s="206"/>
    </row>
    <row r="234" spans="1:15" ht="42.75" customHeight="1" x14ac:dyDescent="0.25">
      <c r="A234" s="160" t="s">
        <v>1913</v>
      </c>
      <c r="B234" s="322"/>
      <c r="C234" s="6" t="s">
        <v>60</v>
      </c>
      <c r="D234" s="6" t="s">
        <v>497</v>
      </c>
      <c r="E234" s="105">
        <v>320</v>
      </c>
      <c r="F234" s="6" t="s">
        <v>775</v>
      </c>
      <c r="G234" s="6" t="s">
        <v>775</v>
      </c>
      <c r="H234" s="6" t="s">
        <v>775</v>
      </c>
      <c r="I234" s="6" t="s">
        <v>775</v>
      </c>
      <c r="J234" s="6" t="s">
        <v>775</v>
      </c>
      <c r="K234" s="6" t="s">
        <v>775</v>
      </c>
      <c r="L234" s="6" t="s">
        <v>775</v>
      </c>
      <c r="M234" s="6" t="s">
        <v>775</v>
      </c>
      <c r="N234" s="257" t="s">
        <v>825</v>
      </c>
      <c r="O234" s="206"/>
    </row>
    <row r="235" spans="1:15" ht="63" customHeight="1" x14ac:dyDescent="0.25">
      <c r="A235" s="160" t="s">
        <v>1914</v>
      </c>
      <c r="B235" s="322"/>
      <c r="C235" s="6" t="s">
        <v>60</v>
      </c>
      <c r="D235" s="6" t="s">
        <v>497</v>
      </c>
      <c r="E235" s="105">
        <v>600</v>
      </c>
      <c r="F235" s="6" t="s">
        <v>775</v>
      </c>
      <c r="G235" s="6" t="s">
        <v>775</v>
      </c>
      <c r="H235" s="6" t="s">
        <v>775</v>
      </c>
      <c r="I235" s="6" t="s">
        <v>775</v>
      </c>
      <c r="J235" s="6" t="s">
        <v>775</v>
      </c>
      <c r="K235" s="6" t="s">
        <v>775</v>
      </c>
      <c r="L235" s="6" t="s">
        <v>775</v>
      </c>
      <c r="M235" s="6" t="s">
        <v>775</v>
      </c>
      <c r="N235" s="257" t="s">
        <v>825</v>
      </c>
      <c r="O235" s="206"/>
    </row>
    <row r="236" spans="1:15" ht="51" customHeight="1" x14ac:dyDescent="0.25">
      <c r="A236" s="160" t="s">
        <v>1915</v>
      </c>
      <c r="B236" s="322"/>
      <c r="C236" s="6" t="s">
        <v>60</v>
      </c>
      <c r="D236" s="6" t="s">
        <v>497</v>
      </c>
      <c r="E236" s="105">
        <v>1000</v>
      </c>
      <c r="F236" s="6" t="s">
        <v>775</v>
      </c>
      <c r="G236" s="6" t="s">
        <v>775</v>
      </c>
      <c r="H236" s="6" t="s">
        <v>775</v>
      </c>
      <c r="I236" s="6" t="s">
        <v>775</v>
      </c>
      <c r="J236" s="6" t="s">
        <v>775</v>
      </c>
      <c r="K236" s="6" t="s">
        <v>775</v>
      </c>
      <c r="L236" s="6" t="s">
        <v>775</v>
      </c>
      <c r="M236" s="6" t="s">
        <v>775</v>
      </c>
      <c r="N236" s="257" t="s">
        <v>825</v>
      </c>
      <c r="O236" s="206"/>
    </row>
    <row r="237" spans="1:15" ht="53.25" customHeight="1" x14ac:dyDescent="0.25">
      <c r="A237" s="160" t="s">
        <v>1916</v>
      </c>
      <c r="B237" s="322"/>
      <c r="C237" s="6" t="s">
        <v>60</v>
      </c>
      <c r="D237" s="6" t="s">
        <v>497</v>
      </c>
      <c r="E237" s="105">
        <v>210</v>
      </c>
      <c r="F237" s="6" t="s">
        <v>775</v>
      </c>
      <c r="G237" s="6" t="s">
        <v>775</v>
      </c>
      <c r="H237" s="6" t="s">
        <v>775</v>
      </c>
      <c r="I237" s="6" t="s">
        <v>775</v>
      </c>
      <c r="J237" s="6" t="s">
        <v>775</v>
      </c>
      <c r="K237" s="6" t="s">
        <v>775</v>
      </c>
      <c r="L237" s="6" t="s">
        <v>775</v>
      </c>
      <c r="M237" s="6" t="s">
        <v>775</v>
      </c>
      <c r="N237" s="257" t="s">
        <v>825</v>
      </c>
      <c r="O237" s="206"/>
    </row>
    <row r="238" spans="1:15" ht="72" customHeight="1" x14ac:dyDescent="0.25">
      <c r="A238" s="160" t="s">
        <v>1917</v>
      </c>
      <c r="B238" s="322"/>
      <c r="C238" s="6" t="s">
        <v>60</v>
      </c>
      <c r="D238" s="6" t="s">
        <v>497</v>
      </c>
      <c r="E238" s="280">
        <v>549.99099999999999</v>
      </c>
      <c r="F238" s="280">
        <f>540.48899+9.30211</f>
        <v>549.79109999999991</v>
      </c>
      <c r="G238" s="280">
        <f>540.48899+9.30211</f>
        <v>549.79109999999991</v>
      </c>
      <c r="H238" s="6" t="s">
        <v>775</v>
      </c>
      <c r="I238" s="6" t="s">
        <v>775</v>
      </c>
      <c r="J238" s="6" t="s">
        <v>775</v>
      </c>
      <c r="K238" s="6" t="s">
        <v>775</v>
      </c>
      <c r="L238" s="6" t="s">
        <v>775</v>
      </c>
      <c r="M238" s="35" t="s">
        <v>1183</v>
      </c>
      <c r="N238" s="257" t="s">
        <v>2105</v>
      </c>
      <c r="O238" s="206"/>
    </row>
    <row r="239" spans="1:15" ht="84.75" customHeight="1" x14ac:dyDescent="0.25">
      <c r="A239" s="160" t="s">
        <v>1918</v>
      </c>
      <c r="B239" s="321"/>
      <c r="C239" s="6" t="s">
        <v>60</v>
      </c>
      <c r="D239" s="6" t="s">
        <v>497</v>
      </c>
      <c r="E239" s="280">
        <v>1351.8489999999999</v>
      </c>
      <c r="F239" s="280">
        <f>176.874+707.70616</f>
        <v>884.58015999999998</v>
      </c>
      <c r="G239" s="280">
        <f>176.874+707.70616</f>
        <v>884.58015999999998</v>
      </c>
      <c r="H239" s="6" t="s">
        <v>775</v>
      </c>
      <c r="I239" s="6" t="s">
        <v>775</v>
      </c>
      <c r="J239" s="6" t="s">
        <v>775</v>
      </c>
      <c r="K239" s="6" t="s">
        <v>775</v>
      </c>
      <c r="L239" s="6" t="s">
        <v>775</v>
      </c>
      <c r="M239" s="35" t="s">
        <v>1183</v>
      </c>
      <c r="N239" s="257" t="s">
        <v>2105</v>
      </c>
      <c r="O239" s="206"/>
    </row>
    <row r="240" spans="1:15" ht="44.25" customHeight="1" x14ac:dyDescent="0.25">
      <c r="A240" s="196" t="s">
        <v>1919</v>
      </c>
      <c r="B240" s="160" t="s">
        <v>1006</v>
      </c>
      <c r="C240" s="6" t="s">
        <v>448</v>
      </c>
      <c r="D240" s="6" t="s">
        <v>497</v>
      </c>
      <c r="E240" s="280">
        <v>1450.2139999999999</v>
      </c>
      <c r="F240" s="280">
        <v>1421.902</v>
      </c>
      <c r="G240" s="280">
        <v>1421.902</v>
      </c>
      <c r="H240" s="6" t="s">
        <v>775</v>
      </c>
      <c r="I240" s="6" t="s">
        <v>775</v>
      </c>
      <c r="J240" s="6" t="s">
        <v>775</v>
      </c>
      <c r="K240" s="6" t="s">
        <v>775</v>
      </c>
      <c r="L240" s="6" t="s">
        <v>775</v>
      </c>
      <c r="M240" s="205" t="s">
        <v>490</v>
      </c>
      <c r="N240" s="257" t="s">
        <v>2105</v>
      </c>
      <c r="O240" s="206"/>
    </row>
    <row r="241" spans="1:15" ht="62.25" customHeight="1" x14ac:dyDescent="0.25">
      <c r="A241" s="160" t="s">
        <v>1920</v>
      </c>
      <c r="B241" s="160" t="s">
        <v>846</v>
      </c>
      <c r="C241" s="16" t="s">
        <v>1127</v>
      </c>
      <c r="D241" s="6" t="s">
        <v>497</v>
      </c>
      <c r="E241" s="6" t="s">
        <v>775</v>
      </c>
      <c r="F241" s="230">
        <v>18900</v>
      </c>
      <c r="G241" s="6" t="s">
        <v>775</v>
      </c>
      <c r="H241" s="6" t="s">
        <v>775</v>
      </c>
      <c r="I241" s="105">
        <v>18900</v>
      </c>
      <c r="J241" s="6" t="s">
        <v>775</v>
      </c>
      <c r="K241" s="6" t="s">
        <v>775</v>
      </c>
      <c r="L241" s="6" t="s">
        <v>775</v>
      </c>
      <c r="M241" s="157" t="s">
        <v>2129</v>
      </c>
      <c r="N241" s="257" t="s">
        <v>2105</v>
      </c>
      <c r="O241" s="206"/>
    </row>
    <row r="242" spans="1:15" ht="17.25" customHeight="1" x14ac:dyDescent="0.25">
      <c r="A242" s="318" t="s">
        <v>862</v>
      </c>
      <c r="B242" s="318"/>
      <c r="C242" s="318"/>
      <c r="D242" s="318"/>
      <c r="E242" s="318"/>
      <c r="F242" s="318"/>
      <c r="G242" s="318"/>
      <c r="H242" s="318"/>
      <c r="I242" s="318"/>
      <c r="J242" s="318"/>
      <c r="K242" s="318"/>
      <c r="L242" s="318"/>
      <c r="M242" s="318"/>
      <c r="N242" s="318"/>
      <c r="O242" s="206"/>
    </row>
    <row r="243" spans="1:15" ht="45.75" customHeight="1" x14ac:dyDescent="0.25">
      <c r="A243" s="35" t="s">
        <v>863</v>
      </c>
      <c r="B243" s="310" t="s">
        <v>864</v>
      </c>
      <c r="C243" s="36" t="s">
        <v>47</v>
      </c>
      <c r="D243" s="36">
        <v>2018</v>
      </c>
      <c r="E243" s="207">
        <v>4000</v>
      </c>
      <c r="F243" s="207">
        <v>600</v>
      </c>
      <c r="G243" s="207">
        <v>600</v>
      </c>
      <c r="H243" s="16" t="s">
        <v>775</v>
      </c>
      <c r="I243" s="16" t="s">
        <v>775</v>
      </c>
      <c r="J243" s="16" t="s">
        <v>775</v>
      </c>
      <c r="K243" s="16" t="s">
        <v>775</v>
      </c>
      <c r="L243" s="16" t="s">
        <v>775</v>
      </c>
      <c r="M243" s="231" t="s">
        <v>866</v>
      </c>
      <c r="N243" s="257" t="s">
        <v>2105</v>
      </c>
      <c r="O243" s="206"/>
    </row>
    <row r="244" spans="1:15" ht="31.5" customHeight="1" x14ac:dyDescent="0.25">
      <c r="A244" s="35" t="s">
        <v>2113</v>
      </c>
      <c r="B244" s="337"/>
      <c r="C244" s="36" t="s">
        <v>47</v>
      </c>
      <c r="D244" s="36">
        <v>2018</v>
      </c>
      <c r="E244" s="36">
        <v>199.8</v>
      </c>
      <c r="F244" s="36">
        <v>199.8</v>
      </c>
      <c r="G244" s="16" t="s">
        <v>775</v>
      </c>
      <c r="H244" s="207">
        <v>199.8</v>
      </c>
      <c r="I244" s="16" t="s">
        <v>775</v>
      </c>
      <c r="J244" s="16" t="s">
        <v>775</v>
      </c>
      <c r="K244" s="16" t="s">
        <v>775</v>
      </c>
      <c r="L244" s="16" t="s">
        <v>775</v>
      </c>
      <c r="M244" s="231" t="s">
        <v>866</v>
      </c>
      <c r="N244" s="257" t="s">
        <v>2105</v>
      </c>
      <c r="O244" s="206"/>
    </row>
    <row r="245" spans="1:15" ht="43.5" customHeight="1" x14ac:dyDescent="0.25">
      <c r="A245" s="35" t="s">
        <v>867</v>
      </c>
      <c r="B245" s="311"/>
      <c r="C245" s="36" t="s">
        <v>47</v>
      </c>
      <c r="D245" s="36">
        <v>2018</v>
      </c>
      <c r="E245" s="207">
        <v>240</v>
      </c>
      <c r="F245" s="207">
        <v>240</v>
      </c>
      <c r="G245" s="16" t="s">
        <v>775</v>
      </c>
      <c r="H245" s="207">
        <v>240</v>
      </c>
      <c r="I245" s="16" t="s">
        <v>775</v>
      </c>
      <c r="J245" s="16" t="s">
        <v>775</v>
      </c>
      <c r="K245" s="16" t="s">
        <v>775</v>
      </c>
      <c r="L245" s="16" t="s">
        <v>775</v>
      </c>
      <c r="M245" s="231" t="s">
        <v>868</v>
      </c>
      <c r="N245" s="257" t="s">
        <v>2105</v>
      </c>
      <c r="O245" s="206"/>
    </row>
    <row r="246" spans="1:15" ht="32.25" customHeight="1" x14ac:dyDescent="0.25">
      <c r="A246" s="35" t="s">
        <v>869</v>
      </c>
      <c r="B246" s="310" t="s">
        <v>864</v>
      </c>
      <c r="C246" s="36" t="s">
        <v>47</v>
      </c>
      <c r="D246" s="36">
        <v>2018</v>
      </c>
      <c r="E246" s="207">
        <v>3000</v>
      </c>
      <c r="F246" s="16" t="s">
        <v>775</v>
      </c>
      <c r="G246" s="16" t="s">
        <v>775</v>
      </c>
      <c r="H246" s="16" t="s">
        <v>775</v>
      </c>
      <c r="I246" s="16" t="s">
        <v>775</v>
      </c>
      <c r="J246" s="16" t="s">
        <v>775</v>
      </c>
      <c r="K246" s="16" t="s">
        <v>775</v>
      </c>
      <c r="L246" s="16" t="s">
        <v>775</v>
      </c>
      <c r="M246" s="231" t="s">
        <v>870</v>
      </c>
      <c r="N246" s="231" t="s">
        <v>871</v>
      </c>
      <c r="O246" s="206"/>
    </row>
    <row r="247" spans="1:15" ht="31.5" customHeight="1" x14ac:dyDescent="0.25">
      <c r="A247" s="35" t="s">
        <v>872</v>
      </c>
      <c r="B247" s="337"/>
      <c r="C247" s="36" t="s">
        <v>47</v>
      </c>
      <c r="D247" s="36">
        <v>2019</v>
      </c>
      <c r="E247" s="207">
        <v>500</v>
      </c>
      <c r="F247" s="16" t="s">
        <v>775</v>
      </c>
      <c r="G247" s="16" t="s">
        <v>775</v>
      </c>
      <c r="H247" s="16" t="s">
        <v>775</v>
      </c>
      <c r="I247" s="16" t="s">
        <v>775</v>
      </c>
      <c r="J247" s="16" t="s">
        <v>775</v>
      </c>
      <c r="K247" s="16" t="s">
        <v>775</v>
      </c>
      <c r="L247" s="16" t="s">
        <v>775</v>
      </c>
      <c r="M247" s="231" t="s">
        <v>870</v>
      </c>
      <c r="N247" s="231" t="s">
        <v>871</v>
      </c>
      <c r="O247" s="206"/>
    </row>
    <row r="248" spans="1:15" ht="30.75" customHeight="1" x14ac:dyDescent="0.25">
      <c r="A248" s="35" t="s">
        <v>873</v>
      </c>
      <c r="B248" s="337"/>
      <c r="C248" s="36" t="s">
        <v>47</v>
      </c>
      <c r="D248" s="36">
        <v>2019</v>
      </c>
      <c r="E248" s="207">
        <v>700</v>
      </c>
      <c r="F248" s="16" t="s">
        <v>775</v>
      </c>
      <c r="G248" s="16" t="s">
        <v>775</v>
      </c>
      <c r="H248" s="16" t="s">
        <v>775</v>
      </c>
      <c r="I248" s="16" t="s">
        <v>775</v>
      </c>
      <c r="J248" s="16" t="s">
        <v>775</v>
      </c>
      <c r="K248" s="16" t="s">
        <v>775</v>
      </c>
      <c r="L248" s="16" t="s">
        <v>775</v>
      </c>
      <c r="M248" s="231" t="s">
        <v>870</v>
      </c>
      <c r="N248" s="231" t="s">
        <v>871</v>
      </c>
      <c r="O248" s="206"/>
    </row>
    <row r="249" spans="1:15" ht="52.5" customHeight="1" x14ac:dyDescent="0.25">
      <c r="A249" s="35" t="s">
        <v>874</v>
      </c>
      <c r="B249" s="311"/>
      <c r="C249" s="36" t="s">
        <v>47</v>
      </c>
      <c r="D249" s="36">
        <v>2019</v>
      </c>
      <c r="E249" s="207">
        <v>1000</v>
      </c>
      <c r="F249" s="16" t="s">
        <v>775</v>
      </c>
      <c r="G249" s="16" t="s">
        <v>775</v>
      </c>
      <c r="H249" s="16" t="s">
        <v>775</v>
      </c>
      <c r="I249" s="16" t="s">
        <v>775</v>
      </c>
      <c r="J249" s="16" t="s">
        <v>775</v>
      </c>
      <c r="K249" s="16" t="s">
        <v>775</v>
      </c>
      <c r="L249" s="16" t="s">
        <v>775</v>
      </c>
      <c r="M249" s="231" t="s">
        <v>870</v>
      </c>
      <c r="N249" s="231" t="s">
        <v>871</v>
      </c>
      <c r="O249" s="206"/>
    </row>
    <row r="250" spans="1:15" ht="43.5" customHeight="1" x14ac:dyDescent="0.25">
      <c r="A250" s="35" t="s">
        <v>875</v>
      </c>
      <c r="B250" s="310" t="s">
        <v>864</v>
      </c>
      <c r="C250" s="36" t="s">
        <v>47</v>
      </c>
      <c r="D250" s="36">
        <v>2019</v>
      </c>
      <c r="E250" s="207">
        <v>2500</v>
      </c>
      <c r="F250" s="16" t="s">
        <v>775</v>
      </c>
      <c r="G250" s="16" t="s">
        <v>775</v>
      </c>
      <c r="H250" s="16" t="s">
        <v>775</v>
      </c>
      <c r="I250" s="16" t="s">
        <v>775</v>
      </c>
      <c r="J250" s="16" t="s">
        <v>775</v>
      </c>
      <c r="K250" s="16" t="s">
        <v>775</v>
      </c>
      <c r="L250" s="16" t="s">
        <v>775</v>
      </c>
      <c r="M250" s="231" t="s">
        <v>870</v>
      </c>
      <c r="N250" s="231" t="s">
        <v>871</v>
      </c>
      <c r="O250" s="206"/>
    </row>
    <row r="251" spans="1:15" ht="42.75" customHeight="1" x14ac:dyDescent="0.25">
      <c r="A251" s="35" t="s">
        <v>876</v>
      </c>
      <c r="B251" s="311"/>
      <c r="C251" s="36" t="s">
        <v>47</v>
      </c>
      <c r="D251" s="36" t="s">
        <v>40</v>
      </c>
      <c r="E251" s="207">
        <v>1000</v>
      </c>
      <c r="F251" s="16" t="s">
        <v>775</v>
      </c>
      <c r="G251" s="16" t="s">
        <v>775</v>
      </c>
      <c r="H251" s="16" t="s">
        <v>775</v>
      </c>
      <c r="I251" s="16" t="s">
        <v>775</v>
      </c>
      <c r="J251" s="16" t="s">
        <v>775</v>
      </c>
      <c r="K251" s="16" t="s">
        <v>775</v>
      </c>
      <c r="L251" s="16" t="s">
        <v>775</v>
      </c>
      <c r="M251" s="231" t="s">
        <v>870</v>
      </c>
      <c r="N251" s="231" t="s">
        <v>871</v>
      </c>
      <c r="O251" s="206"/>
    </row>
    <row r="252" spans="1:15" ht="33.75" customHeight="1" x14ac:dyDescent="0.25">
      <c r="A252" s="35" t="s">
        <v>1356</v>
      </c>
      <c r="B252" s="35" t="s">
        <v>877</v>
      </c>
      <c r="C252" s="36" t="s">
        <v>42</v>
      </c>
      <c r="D252" s="36">
        <v>2019</v>
      </c>
      <c r="E252" s="295">
        <v>500</v>
      </c>
      <c r="F252" s="16" t="s">
        <v>775</v>
      </c>
      <c r="G252" s="16" t="s">
        <v>775</v>
      </c>
      <c r="H252" s="16" t="s">
        <v>775</v>
      </c>
      <c r="I252" s="16" t="s">
        <v>775</v>
      </c>
      <c r="J252" s="16" t="s">
        <v>775</v>
      </c>
      <c r="K252" s="16" t="s">
        <v>775</v>
      </c>
      <c r="L252" s="16" t="s">
        <v>775</v>
      </c>
      <c r="M252" s="231" t="s">
        <v>870</v>
      </c>
      <c r="N252" s="231" t="s">
        <v>871</v>
      </c>
      <c r="O252" s="206"/>
    </row>
    <row r="253" spans="1:15" ht="33" customHeight="1" x14ac:dyDescent="0.25">
      <c r="A253" s="35" t="s">
        <v>1357</v>
      </c>
      <c r="B253" s="35" t="s">
        <v>877</v>
      </c>
      <c r="C253" s="36" t="s">
        <v>42</v>
      </c>
      <c r="D253" s="36">
        <v>2019</v>
      </c>
      <c r="E253" s="295">
        <v>500</v>
      </c>
      <c r="F253" s="16" t="s">
        <v>775</v>
      </c>
      <c r="G253" s="16" t="s">
        <v>775</v>
      </c>
      <c r="H253" s="16" t="s">
        <v>775</v>
      </c>
      <c r="I253" s="16" t="s">
        <v>775</v>
      </c>
      <c r="J253" s="16" t="s">
        <v>775</v>
      </c>
      <c r="K253" s="16" t="s">
        <v>775</v>
      </c>
      <c r="L253" s="16" t="s">
        <v>775</v>
      </c>
      <c r="M253" s="231" t="s">
        <v>870</v>
      </c>
      <c r="N253" s="231" t="s">
        <v>871</v>
      </c>
      <c r="O253" s="206"/>
    </row>
    <row r="254" spans="1:15" ht="30.75" customHeight="1" x14ac:dyDescent="0.25">
      <c r="A254" s="35" t="s">
        <v>878</v>
      </c>
      <c r="B254" s="35" t="s">
        <v>877</v>
      </c>
      <c r="C254" s="36" t="s">
        <v>42</v>
      </c>
      <c r="D254" s="36" t="s">
        <v>40</v>
      </c>
      <c r="E254" s="295">
        <v>1000</v>
      </c>
      <c r="F254" s="16" t="s">
        <v>775</v>
      </c>
      <c r="G254" s="16" t="s">
        <v>775</v>
      </c>
      <c r="H254" s="16" t="s">
        <v>775</v>
      </c>
      <c r="I254" s="16" t="s">
        <v>775</v>
      </c>
      <c r="J254" s="16" t="s">
        <v>775</v>
      </c>
      <c r="K254" s="16" t="s">
        <v>775</v>
      </c>
      <c r="L254" s="16" t="s">
        <v>775</v>
      </c>
      <c r="M254" s="231" t="s">
        <v>870</v>
      </c>
      <c r="N254" s="231" t="s">
        <v>871</v>
      </c>
      <c r="O254" s="206"/>
    </row>
    <row r="255" spans="1:15" ht="61.5" customHeight="1" x14ac:dyDescent="0.25">
      <c r="A255" s="35" t="s">
        <v>1358</v>
      </c>
      <c r="B255" s="35" t="s">
        <v>879</v>
      </c>
      <c r="C255" s="36" t="s">
        <v>344</v>
      </c>
      <c r="D255" s="36">
        <v>2018</v>
      </c>
      <c r="E255" s="207">
        <v>100</v>
      </c>
      <c r="F255" s="16" t="s">
        <v>775</v>
      </c>
      <c r="G255" s="16" t="s">
        <v>775</v>
      </c>
      <c r="H255" s="16" t="s">
        <v>775</v>
      </c>
      <c r="I255" s="16" t="s">
        <v>775</v>
      </c>
      <c r="J255" s="16" t="s">
        <v>775</v>
      </c>
      <c r="K255" s="16" t="s">
        <v>775</v>
      </c>
      <c r="L255" s="16" t="s">
        <v>775</v>
      </c>
      <c r="M255" s="231" t="s">
        <v>870</v>
      </c>
      <c r="N255" s="231" t="s">
        <v>871</v>
      </c>
      <c r="O255" s="206"/>
    </row>
    <row r="256" spans="1:15" ht="61.5" customHeight="1" x14ac:dyDescent="0.25">
      <c r="A256" s="35" t="s">
        <v>880</v>
      </c>
      <c r="B256" s="35" t="s">
        <v>879</v>
      </c>
      <c r="C256" s="36" t="s">
        <v>344</v>
      </c>
      <c r="D256" s="36">
        <v>2018</v>
      </c>
      <c r="E256" s="232">
        <v>600</v>
      </c>
      <c r="F256" s="16" t="s">
        <v>775</v>
      </c>
      <c r="G256" s="16" t="s">
        <v>775</v>
      </c>
      <c r="H256" s="16" t="s">
        <v>775</v>
      </c>
      <c r="I256" s="16" t="s">
        <v>775</v>
      </c>
      <c r="J256" s="16" t="s">
        <v>775</v>
      </c>
      <c r="K256" s="16" t="s">
        <v>775</v>
      </c>
      <c r="L256" s="16" t="s">
        <v>775</v>
      </c>
      <c r="M256" s="231" t="s">
        <v>870</v>
      </c>
      <c r="N256" s="231" t="s">
        <v>871</v>
      </c>
      <c r="O256" s="206"/>
    </row>
    <row r="257" spans="1:15" ht="65.25" customHeight="1" x14ac:dyDescent="0.25">
      <c r="A257" s="35" t="s">
        <v>881</v>
      </c>
      <c r="B257" s="35" t="s">
        <v>879</v>
      </c>
      <c r="C257" s="36" t="s">
        <v>344</v>
      </c>
      <c r="D257" s="36">
        <v>2018</v>
      </c>
      <c r="E257" s="207">
        <v>497.1</v>
      </c>
      <c r="F257" s="207">
        <v>497.1</v>
      </c>
      <c r="G257" s="207">
        <v>497.1</v>
      </c>
      <c r="H257" s="16" t="s">
        <v>775</v>
      </c>
      <c r="I257" s="16" t="s">
        <v>775</v>
      </c>
      <c r="J257" s="16" t="s">
        <v>775</v>
      </c>
      <c r="K257" s="16" t="s">
        <v>775</v>
      </c>
      <c r="L257" s="16" t="s">
        <v>775</v>
      </c>
      <c r="M257" s="231" t="s">
        <v>882</v>
      </c>
      <c r="N257" s="231" t="s">
        <v>2105</v>
      </c>
      <c r="O257" s="206"/>
    </row>
    <row r="259" spans="1:15" ht="15" customHeight="1" x14ac:dyDescent="0.25"/>
    <row r="260" spans="1:15" ht="58.5" customHeight="1" x14ac:dyDescent="0.25"/>
    <row r="261" spans="1:15" ht="25.5" customHeight="1" x14ac:dyDescent="0.25"/>
    <row r="262" spans="1:15" ht="25.5" customHeight="1" x14ac:dyDescent="0.25"/>
    <row r="263" spans="1:15" ht="84.75" customHeight="1" x14ac:dyDescent="0.25"/>
    <row r="264" spans="1:15" ht="90.75" customHeight="1" x14ac:dyDescent="0.25"/>
    <row r="265" spans="1:15" ht="25.5" customHeight="1" x14ac:dyDescent="0.25"/>
    <row r="266" spans="1:15" ht="44.25" customHeight="1" x14ac:dyDescent="0.25"/>
    <row r="267" spans="1:15" ht="43.5" customHeight="1" x14ac:dyDescent="0.25"/>
    <row r="268" spans="1:15" ht="42.75" customHeight="1" x14ac:dyDescent="0.25"/>
    <row r="269" spans="1:15" ht="52.5" customHeight="1" x14ac:dyDescent="0.25"/>
    <row r="270" spans="1:15" ht="24" customHeight="1" x14ac:dyDescent="0.25"/>
    <row r="271" spans="1:15" ht="92.25" customHeight="1" x14ac:dyDescent="0.25"/>
    <row r="272" spans="1:15" ht="93" customHeight="1" x14ac:dyDescent="0.25"/>
    <row r="273" ht="104.25" customHeight="1" x14ac:dyDescent="0.25"/>
    <row r="274" ht="103.5" customHeight="1" x14ac:dyDescent="0.25"/>
    <row r="275" ht="102.75" customHeight="1" x14ac:dyDescent="0.25"/>
    <row r="276" ht="102" customHeight="1" x14ac:dyDescent="0.25"/>
    <row r="277" ht="104.25" customHeight="1" x14ac:dyDescent="0.25"/>
    <row r="278" ht="104.25" customHeight="1" x14ac:dyDescent="0.25"/>
    <row r="280" ht="31.5" customHeight="1" x14ac:dyDescent="0.25"/>
    <row r="281" ht="64.5" customHeight="1" x14ac:dyDescent="0.25"/>
    <row r="282" ht="63.75" customHeight="1" x14ac:dyDescent="0.25"/>
    <row r="283" ht="96.75" customHeight="1" x14ac:dyDescent="0.25"/>
    <row r="284" ht="87" customHeight="1" x14ac:dyDescent="0.25"/>
    <row r="285" ht="84" customHeight="1" x14ac:dyDescent="0.25"/>
    <row r="286" ht="84" customHeight="1" x14ac:dyDescent="0.25"/>
    <row r="287" ht="51.75" customHeight="1" x14ac:dyDescent="0.25"/>
    <row r="288" ht="24.75" customHeight="1" x14ac:dyDescent="0.25"/>
    <row r="289" ht="49.5" customHeight="1" x14ac:dyDescent="0.25"/>
    <row r="290" ht="93.75" customHeight="1" x14ac:dyDescent="0.25"/>
    <row r="291" ht="25.5" customHeight="1" x14ac:dyDescent="0.25"/>
    <row r="292" ht="51.75" customHeight="1" x14ac:dyDescent="0.25"/>
    <row r="293" ht="43.5" customHeight="1" x14ac:dyDescent="0.25"/>
    <row r="294" ht="93.75" customHeight="1" x14ac:dyDescent="0.25"/>
    <row r="295" ht="42.75" customHeight="1" x14ac:dyDescent="0.25"/>
    <row r="296" ht="114.75" customHeight="1" x14ac:dyDescent="0.25"/>
    <row r="297" ht="27.75" customHeight="1" x14ac:dyDescent="0.25"/>
    <row r="298" ht="51.75" customHeight="1" x14ac:dyDescent="0.25"/>
    <row r="299" ht="51.75" customHeight="1" x14ac:dyDescent="0.25"/>
    <row r="300" ht="41.25" customHeight="1" x14ac:dyDescent="0.25"/>
    <row r="301" ht="53.25" customHeight="1" x14ac:dyDescent="0.25"/>
    <row r="302" ht="32.25" customHeight="1" x14ac:dyDescent="0.25"/>
    <row r="303" ht="94.5" customHeight="1" x14ac:dyDescent="0.25"/>
    <row r="304" ht="25.5" customHeight="1" x14ac:dyDescent="0.25"/>
    <row r="305" ht="30.75" customHeight="1" x14ac:dyDescent="0.25"/>
    <row r="306" ht="33.75" customHeight="1" x14ac:dyDescent="0.25"/>
    <row r="307" ht="45.75" customHeight="1" x14ac:dyDescent="0.25"/>
    <row r="308" ht="31.5" customHeight="1" x14ac:dyDescent="0.25"/>
    <row r="309" ht="33" customHeight="1" x14ac:dyDescent="0.25"/>
    <row r="310" ht="42.75" customHeight="1" x14ac:dyDescent="0.25"/>
    <row r="311" ht="96" customHeight="1" x14ac:dyDescent="0.25"/>
    <row r="312" ht="63.75" customHeight="1" x14ac:dyDescent="0.25"/>
    <row r="313" ht="93" customHeight="1" x14ac:dyDescent="0.25"/>
    <row r="314" ht="51.75" customHeight="1" x14ac:dyDescent="0.25"/>
    <row r="315" ht="32.25" customHeight="1" x14ac:dyDescent="0.25"/>
    <row r="316" ht="24.75" customHeight="1" x14ac:dyDescent="0.25"/>
    <row r="317" ht="54.75" customHeight="1" x14ac:dyDescent="0.25"/>
    <row r="318" ht="25.5" customHeight="1" x14ac:dyDescent="0.25"/>
    <row r="319" ht="95.25" customHeight="1" x14ac:dyDescent="0.25"/>
    <row r="320" ht="24.75" customHeight="1" x14ac:dyDescent="0.25"/>
    <row r="321" ht="63.75" customHeight="1" x14ac:dyDescent="0.25"/>
    <row r="322" ht="116.25" customHeight="1" x14ac:dyDescent="0.25"/>
    <row r="323" ht="103.5" customHeight="1" x14ac:dyDescent="0.25"/>
    <row r="324" ht="62.25" customHeight="1" x14ac:dyDescent="0.25"/>
    <row r="325" ht="53.25" customHeight="1" x14ac:dyDescent="0.25"/>
    <row r="326" ht="25.5" customHeight="1" x14ac:dyDescent="0.25"/>
    <row r="327" ht="156" customHeight="1" x14ac:dyDescent="0.25"/>
    <row r="328" ht="134.25" customHeight="1" x14ac:dyDescent="0.25"/>
    <row r="329" ht="135" customHeight="1" x14ac:dyDescent="0.25"/>
    <row r="330" ht="117" customHeight="1" x14ac:dyDescent="0.25"/>
    <row r="331" ht="63.75" customHeight="1" x14ac:dyDescent="0.25"/>
    <row r="332" ht="84" customHeight="1" x14ac:dyDescent="0.25"/>
    <row r="333" ht="64.5" customHeight="1" x14ac:dyDescent="0.25"/>
    <row r="334" ht="30.75" customHeight="1" x14ac:dyDescent="0.25"/>
    <row r="335" ht="146.25" customHeight="1" x14ac:dyDescent="0.25"/>
    <row r="336" ht="117" customHeight="1" x14ac:dyDescent="0.25"/>
    <row r="337" ht="195.75" customHeight="1" x14ac:dyDescent="0.25"/>
    <row r="338" ht="144" customHeight="1" x14ac:dyDescent="0.25"/>
    <row r="339" ht="135.75" customHeight="1" x14ac:dyDescent="0.25"/>
    <row r="340" ht="125.25" customHeight="1" x14ac:dyDescent="0.25"/>
    <row r="341" ht="166.5" customHeight="1" x14ac:dyDescent="0.25"/>
    <row r="342" ht="145.5" customHeight="1" x14ac:dyDescent="0.25"/>
    <row r="343" ht="75" customHeight="1" x14ac:dyDescent="0.25"/>
    <row r="344" ht="40.5" customHeight="1" x14ac:dyDescent="0.25"/>
    <row r="345" ht="52.5" customHeight="1" x14ac:dyDescent="0.25"/>
    <row r="346" ht="93" customHeight="1" x14ac:dyDescent="0.25"/>
    <row r="347" ht="18.75" customHeight="1" x14ac:dyDescent="0.25"/>
    <row r="348" ht="96" customHeight="1" x14ac:dyDescent="0.25"/>
    <row r="349" ht="62.25" customHeight="1" x14ac:dyDescent="0.25"/>
    <row r="350" s="126" customFormat="1" ht="30.75" customHeight="1" x14ac:dyDescent="0.25"/>
    <row r="351" s="126" customFormat="1" ht="93" customHeight="1" x14ac:dyDescent="0.25"/>
    <row r="352" s="126" customFormat="1" ht="63.75" customHeight="1" x14ac:dyDescent="0.25"/>
    <row r="353" s="126" customFormat="1" ht="72" customHeight="1" x14ac:dyDescent="0.25"/>
    <row r="354" ht="30.75" customHeight="1" x14ac:dyDescent="0.25"/>
    <row r="355" ht="93.75" customHeight="1" x14ac:dyDescent="0.25"/>
    <row r="356" ht="73.5" customHeight="1" x14ac:dyDescent="0.25"/>
    <row r="357" ht="26.25" customHeight="1" x14ac:dyDescent="0.25"/>
    <row r="358" ht="54" customHeight="1" x14ac:dyDescent="0.25"/>
    <row r="359" ht="42.75" customHeight="1" x14ac:dyDescent="0.25"/>
    <row r="360" ht="23.25" customHeight="1" x14ac:dyDescent="0.25"/>
    <row r="361" ht="103.5" customHeight="1" x14ac:dyDescent="0.25"/>
    <row r="362" ht="105" customHeight="1" x14ac:dyDescent="0.25"/>
    <row r="363" ht="45" customHeight="1" x14ac:dyDescent="0.25"/>
    <row r="364" ht="25.5" customHeight="1" x14ac:dyDescent="0.25"/>
    <row r="365" ht="112.5" customHeight="1" x14ac:dyDescent="0.25"/>
    <row r="366" ht="52.5" customHeight="1" x14ac:dyDescent="0.25"/>
    <row r="367" ht="63.75" customHeight="1" x14ac:dyDescent="0.25"/>
    <row r="368" ht="25.5" customHeight="1" x14ac:dyDescent="0.25"/>
    <row r="369" ht="53.25" customHeight="1" x14ac:dyDescent="0.25"/>
    <row r="370" ht="110.25" customHeight="1" x14ac:dyDescent="0.25"/>
    <row r="371" ht="83.25" customHeight="1" x14ac:dyDescent="0.25"/>
    <row r="372" ht="73.5" customHeight="1" x14ac:dyDescent="0.25"/>
    <row r="373" ht="73.5" customHeight="1" x14ac:dyDescent="0.25"/>
    <row r="374" ht="73.5" customHeight="1" x14ac:dyDescent="0.25"/>
    <row r="375" ht="23.25" customHeight="1" x14ac:dyDescent="0.25"/>
    <row r="376" ht="54" customHeight="1" x14ac:dyDescent="0.25"/>
    <row r="377" ht="31.5" customHeight="1" x14ac:dyDescent="0.25"/>
    <row r="378" ht="50.25" customHeight="1" x14ac:dyDescent="0.25"/>
    <row r="380" ht="15" customHeight="1" x14ac:dyDescent="0.25"/>
    <row r="381" ht="51" customHeight="1" x14ac:dyDescent="0.25"/>
    <row r="382" ht="27" customHeight="1" x14ac:dyDescent="0.25"/>
    <row r="383" ht="27" customHeight="1" x14ac:dyDescent="0.25"/>
    <row r="384" ht="32.25" customHeight="1" x14ac:dyDescent="0.25"/>
    <row r="385" ht="32.25" customHeight="1" x14ac:dyDescent="0.25"/>
    <row r="386" ht="75" customHeight="1" x14ac:dyDescent="0.25"/>
    <row r="387" ht="27" customHeight="1" x14ac:dyDescent="0.25"/>
    <row r="388" ht="44.25" customHeight="1" x14ac:dyDescent="0.25"/>
    <row r="389" ht="42" customHeight="1" x14ac:dyDescent="0.25"/>
    <row r="390" ht="42.75" customHeight="1" x14ac:dyDescent="0.25"/>
    <row r="391" ht="42" customHeight="1" x14ac:dyDescent="0.25"/>
    <row r="392" ht="42.75" customHeight="1" x14ac:dyDescent="0.25"/>
    <row r="393" ht="32.25" customHeight="1" x14ac:dyDescent="0.25"/>
    <row r="394" ht="40.5" customHeight="1" x14ac:dyDescent="0.25"/>
    <row r="395" ht="48" customHeight="1" x14ac:dyDescent="0.25"/>
    <row r="396" ht="32.25" customHeight="1" x14ac:dyDescent="0.25"/>
    <row r="397" ht="72.75" customHeight="1" x14ac:dyDescent="0.25"/>
    <row r="398" ht="83.25" customHeight="1" x14ac:dyDescent="0.25"/>
    <row r="399" ht="21.75" customHeight="1" x14ac:dyDescent="0.25"/>
    <row r="400" ht="54" customHeight="1" x14ac:dyDescent="0.25"/>
    <row r="401" ht="72.75" customHeight="1" x14ac:dyDescent="0.25"/>
    <row r="402" ht="42" customHeight="1" x14ac:dyDescent="0.25"/>
    <row r="404" ht="95.25" customHeight="1" x14ac:dyDescent="0.25"/>
    <row r="405" ht="84" customHeight="1" x14ac:dyDescent="0.25"/>
    <row r="406" ht="73.5" customHeight="1" x14ac:dyDescent="0.25"/>
    <row r="407" ht="73.5" customHeight="1" x14ac:dyDescent="0.25"/>
    <row r="408" ht="63.75" customHeight="1" x14ac:dyDescent="0.25"/>
    <row r="409" ht="42.75" customHeight="1" x14ac:dyDescent="0.25"/>
    <row r="410" ht="53.25" customHeight="1" x14ac:dyDescent="0.25"/>
    <row r="411" ht="42" customHeight="1" x14ac:dyDescent="0.25"/>
    <row r="412" ht="65.25" customHeight="1" x14ac:dyDescent="0.25"/>
    <row r="413" ht="23.25" customHeight="1" x14ac:dyDescent="0.25"/>
    <row r="414" ht="134.25" customHeight="1" x14ac:dyDescent="0.25"/>
    <row r="415" ht="66" customHeight="1" x14ac:dyDescent="0.25"/>
    <row r="416" ht="63.75" customHeight="1" x14ac:dyDescent="0.25"/>
    <row r="417" ht="64.5" customHeight="1" x14ac:dyDescent="0.25"/>
    <row r="418" ht="84" customHeight="1" x14ac:dyDescent="0.25"/>
    <row r="419" ht="42" customHeight="1" x14ac:dyDescent="0.25"/>
    <row r="420" ht="43.5" customHeight="1" x14ac:dyDescent="0.25"/>
    <row r="421" ht="63" customHeight="1" x14ac:dyDescent="0.25"/>
    <row r="422" ht="82.5" customHeight="1" x14ac:dyDescent="0.25"/>
    <row r="423" ht="43.5" customHeight="1" x14ac:dyDescent="0.25"/>
    <row r="424" ht="33" customHeight="1" x14ac:dyDescent="0.25"/>
    <row r="425" ht="18.75" customHeight="1" x14ac:dyDescent="0.25"/>
    <row r="426" ht="66.75" customHeight="1" x14ac:dyDescent="0.25"/>
    <row r="427" ht="93" customHeight="1" x14ac:dyDescent="0.25"/>
    <row r="428" ht="93" customHeight="1" x14ac:dyDescent="0.25"/>
    <row r="429" ht="103.5" customHeight="1" x14ac:dyDescent="0.25"/>
    <row r="430" ht="21.75" customHeight="1" x14ac:dyDescent="0.25"/>
    <row r="431" ht="52.5" customHeight="1" x14ac:dyDescent="0.25"/>
    <row r="432" ht="62.25" customHeight="1" x14ac:dyDescent="0.25"/>
    <row r="433" ht="86.25" customHeight="1" x14ac:dyDescent="0.25"/>
    <row r="434" ht="54" customHeight="1" x14ac:dyDescent="0.25"/>
    <row r="435" ht="84" customHeight="1" x14ac:dyDescent="0.25"/>
    <row r="436" ht="63" customHeight="1" x14ac:dyDescent="0.25"/>
    <row r="437" ht="27" customHeight="1" x14ac:dyDescent="0.25"/>
    <row r="438" ht="44.25" customHeight="1" x14ac:dyDescent="0.25"/>
    <row r="439" ht="60" customHeight="1" x14ac:dyDescent="0.25"/>
    <row r="440" ht="31.5" customHeight="1" x14ac:dyDescent="0.25"/>
    <row r="441" ht="43.5" customHeight="1" x14ac:dyDescent="0.25"/>
    <row r="442" ht="33" customHeight="1" x14ac:dyDescent="0.25"/>
    <row r="443" ht="42.75" customHeight="1" x14ac:dyDescent="0.25"/>
    <row r="444" ht="74.25" customHeight="1" x14ac:dyDescent="0.25"/>
    <row r="445" ht="93" customHeight="1" x14ac:dyDescent="0.25"/>
    <row r="446" ht="44.25" customHeight="1" x14ac:dyDescent="0.25"/>
    <row r="447" ht="64.5" customHeight="1" x14ac:dyDescent="0.25"/>
    <row r="448" ht="64.5" customHeight="1" x14ac:dyDescent="0.25"/>
    <row r="449" ht="73.5" customHeight="1" x14ac:dyDescent="0.25"/>
    <row r="450" ht="72.75" customHeight="1" x14ac:dyDescent="0.25"/>
    <row r="451" ht="42" customHeight="1" x14ac:dyDescent="0.25"/>
    <row r="452" ht="62.25" customHeight="1" x14ac:dyDescent="0.25"/>
    <row r="453" ht="63" customHeight="1" x14ac:dyDescent="0.25"/>
    <row r="454" ht="33" customHeight="1" x14ac:dyDescent="0.25"/>
    <row r="455" ht="82.5" customHeight="1" x14ac:dyDescent="0.25"/>
    <row r="456" ht="75.75" customHeight="1" x14ac:dyDescent="0.25"/>
    <row r="457" ht="103.5" customHeight="1" x14ac:dyDescent="0.25"/>
    <row r="458" ht="24.75" customHeight="1" x14ac:dyDescent="0.25"/>
    <row r="459" ht="83.25" customHeight="1" x14ac:dyDescent="0.25"/>
    <row r="460" ht="53.25" customHeight="1" x14ac:dyDescent="0.25"/>
    <row r="461" ht="52.5" customHeight="1" x14ac:dyDescent="0.25"/>
    <row r="462" ht="55.5" customHeight="1" x14ac:dyDescent="0.25"/>
    <row r="463" ht="54.75" customHeight="1" x14ac:dyDescent="0.25"/>
    <row r="464" ht="23.25" customHeight="1" x14ac:dyDescent="0.25"/>
    <row r="465" ht="42" customHeight="1" x14ac:dyDescent="0.25"/>
    <row r="466" ht="21.75" customHeight="1" x14ac:dyDescent="0.25"/>
    <row r="467" ht="62.25" customHeight="1" x14ac:dyDescent="0.25"/>
    <row r="468" ht="54.75" customHeight="1" x14ac:dyDescent="0.25"/>
    <row r="469" ht="22.5" customHeight="1" x14ac:dyDescent="0.25"/>
    <row r="470" ht="135.75" customHeight="1" x14ac:dyDescent="0.25"/>
    <row r="471" ht="105.75" customHeight="1" x14ac:dyDescent="0.25"/>
    <row r="472" ht="103.5" customHeight="1" x14ac:dyDescent="0.25"/>
    <row r="473" ht="27" customHeight="1" x14ac:dyDescent="0.25"/>
    <row r="474" ht="73.5" customHeight="1" x14ac:dyDescent="0.25"/>
    <row r="475" ht="54" customHeight="1" x14ac:dyDescent="0.25"/>
    <row r="476" ht="30.75" customHeight="1" x14ac:dyDescent="0.25"/>
    <row r="477" ht="22.5" customHeight="1" x14ac:dyDescent="0.25"/>
    <row r="478" ht="33" customHeight="1" x14ac:dyDescent="0.25"/>
    <row r="479" ht="34.5" customHeight="1" x14ac:dyDescent="0.25"/>
    <row r="480" ht="51.75" customHeight="1" x14ac:dyDescent="0.25"/>
    <row r="481" ht="33" customHeight="1" x14ac:dyDescent="0.25"/>
    <row r="482" ht="35.25" customHeight="1" x14ac:dyDescent="0.25"/>
    <row r="483" ht="32.25" customHeight="1" x14ac:dyDescent="0.25"/>
    <row r="484" ht="43.5" customHeight="1" x14ac:dyDescent="0.25"/>
    <row r="485" ht="33.75" customHeight="1" x14ac:dyDescent="0.25"/>
    <row r="486" ht="32.25" customHeight="1" x14ac:dyDescent="0.25"/>
    <row r="487" ht="33.75" customHeight="1" x14ac:dyDescent="0.25"/>
    <row r="488" ht="34.5" customHeight="1" x14ac:dyDescent="0.25"/>
    <row r="489" ht="45" customHeight="1" x14ac:dyDescent="0.25"/>
    <row r="490" ht="44.25" customHeight="1" x14ac:dyDescent="0.25"/>
    <row r="491" ht="42.75" customHeight="1" x14ac:dyDescent="0.25"/>
    <row r="492" ht="44.25" customHeight="1" x14ac:dyDescent="0.25"/>
    <row r="493" ht="42.75" customHeight="1" x14ac:dyDescent="0.25"/>
    <row r="494" ht="53.25" customHeight="1" x14ac:dyDescent="0.25"/>
    <row r="495" ht="47.25" customHeight="1" x14ac:dyDescent="0.25"/>
    <row r="496" ht="42.75" customHeight="1" x14ac:dyDescent="0.25"/>
    <row r="497" ht="60" customHeight="1" x14ac:dyDescent="0.25"/>
    <row r="498" ht="69" customHeight="1" x14ac:dyDescent="0.25"/>
    <row r="499" ht="43.5" customHeight="1" x14ac:dyDescent="0.25"/>
    <row r="500" ht="56.25" customHeight="1" x14ac:dyDescent="0.25"/>
    <row r="501" ht="31.5" customHeight="1" x14ac:dyDescent="0.25"/>
    <row r="502" ht="33" customHeight="1" x14ac:dyDescent="0.25"/>
    <row r="503" ht="45" customHeight="1" x14ac:dyDescent="0.25"/>
    <row r="504" ht="24.75" customHeight="1" x14ac:dyDescent="0.25"/>
    <row r="505" ht="54.75" customHeight="1" x14ac:dyDescent="0.25"/>
    <row r="506" ht="96.75" customHeight="1" x14ac:dyDescent="0.25"/>
    <row r="507" ht="23.25" customHeight="1" x14ac:dyDescent="0.25"/>
    <row r="508" ht="39" customHeight="1" x14ac:dyDescent="0.25"/>
    <row r="509" ht="51.75" customHeight="1" x14ac:dyDescent="0.25"/>
    <row r="510" ht="33" customHeight="1" x14ac:dyDescent="0.25"/>
    <row r="511" ht="61.5" customHeight="1" x14ac:dyDescent="0.25"/>
    <row r="512" ht="31.5" customHeight="1" x14ac:dyDescent="0.25"/>
    <row r="513" ht="63" customHeight="1" x14ac:dyDescent="0.25"/>
    <row r="514" ht="27" customHeight="1" x14ac:dyDescent="0.25"/>
    <row r="515" ht="52.5" customHeight="1" x14ac:dyDescent="0.25"/>
    <row r="516" ht="30" customHeight="1" x14ac:dyDescent="0.25"/>
    <row r="517" ht="135.75" customHeight="1" x14ac:dyDescent="0.25"/>
    <row r="518" ht="62.25" customHeight="1" x14ac:dyDescent="0.25"/>
    <row r="519" ht="94.5" customHeight="1" x14ac:dyDescent="0.25"/>
    <row r="520" ht="93.75" customHeight="1" x14ac:dyDescent="0.25"/>
    <row r="521" ht="63.75" customHeight="1" x14ac:dyDescent="0.25"/>
    <row r="522" ht="52.5" customHeight="1" x14ac:dyDescent="0.25"/>
    <row r="523" ht="42.75" customHeight="1" x14ac:dyDescent="0.25"/>
    <row r="524" ht="23.25" customHeight="1" x14ac:dyDescent="0.25"/>
    <row r="525" ht="72" customHeight="1" x14ac:dyDescent="0.25"/>
    <row r="526" ht="102.75" customHeight="1" x14ac:dyDescent="0.25"/>
    <row r="527" ht="82.5" customHeight="1" x14ac:dyDescent="0.25"/>
    <row r="528" ht="105" customHeight="1" x14ac:dyDescent="0.25"/>
    <row r="529" ht="94.5" customHeight="1" x14ac:dyDescent="0.25"/>
    <row r="530" ht="75.75" customHeight="1" x14ac:dyDescent="0.25"/>
    <row r="531" ht="63" customHeight="1" x14ac:dyDescent="0.25"/>
    <row r="532" ht="73.5" customHeight="1" x14ac:dyDescent="0.25"/>
    <row r="533" ht="42.75" customHeight="1" x14ac:dyDescent="0.25"/>
    <row r="534" ht="43.5" customHeight="1" x14ac:dyDescent="0.25"/>
    <row r="535" ht="52.5" customHeight="1" x14ac:dyDescent="0.25"/>
    <row r="536" ht="72.75" customHeight="1" x14ac:dyDescent="0.25"/>
    <row r="537" ht="85.5" customHeight="1" x14ac:dyDescent="0.25"/>
    <row r="538" ht="74.25" customHeight="1" x14ac:dyDescent="0.25"/>
    <row r="539" ht="71.25" customHeight="1" x14ac:dyDescent="0.25"/>
    <row r="540" ht="82.5" customHeight="1" x14ac:dyDescent="0.25"/>
    <row r="541" ht="84.75" customHeight="1" x14ac:dyDescent="0.25"/>
    <row r="542" ht="41.25" customHeight="1" x14ac:dyDescent="0.25"/>
    <row r="543" ht="42" customHeight="1" x14ac:dyDescent="0.25"/>
    <row r="544" ht="61.5" customHeight="1" x14ac:dyDescent="0.25"/>
    <row r="545" ht="42.75" customHeight="1" x14ac:dyDescent="0.25"/>
    <row r="546" ht="63.75" customHeight="1" x14ac:dyDescent="0.25"/>
    <row r="547" ht="66" customHeight="1" x14ac:dyDescent="0.25"/>
    <row r="548" ht="32.25" customHeight="1" x14ac:dyDescent="0.25"/>
    <row r="549" ht="32.25" customHeight="1" x14ac:dyDescent="0.25"/>
    <row r="550" ht="62.25" customHeight="1" x14ac:dyDescent="0.25"/>
    <row r="551" ht="51" customHeight="1" x14ac:dyDescent="0.25"/>
    <row r="552" ht="51.75" customHeight="1" x14ac:dyDescent="0.25"/>
    <row r="553" ht="186.75" customHeight="1" x14ac:dyDescent="0.25"/>
    <row r="554" ht="51.75" customHeight="1" x14ac:dyDescent="0.25"/>
    <row r="555" ht="186.75" customHeight="1" x14ac:dyDescent="0.25"/>
    <row r="556" ht="82.5" customHeight="1" x14ac:dyDescent="0.25"/>
    <row r="557" ht="62.25" customHeight="1" x14ac:dyDescent="0.25"/>
    <row r="558" ht="42" customHeight="1" x14ac:dyDescent="0.25"/>
    <row r="559" ht="43.5" customHeight="1" x14ac:dyDescent="0.25"/>
    <row r="560" ht="72.75" customHeight="1" x14ac:dyDescent="0.25"/>
    <row r="561" ht="74.25" customHeight="1" x14ac:dyDescent="0.25"/>
    <row r="562" ht="195" customHeight="1" x14ac:dyDescent="0.25"/>
    <row r="563" ht="93.75" customHeight="1" x14ac:dyDescent="0.25"/>
    <row r="564" ht="290.25" customHeight="1" x14ac:dyDescent="0.25"/>
    <row r="565" ht="45" customHeight="1" x14ac:dyDescent="0.25"/>
    <row r="566" ht="33" customHeight="1" x14ac:dyDescent="0.25"/>
    <row r="567" ht="129.75" customHeight="1" x14ac:dyDescent="0.25"/>
    <row r="568" ht="94.5" customHeight="1" x14ac:dyDescent="0.25"/>
    <row r="569" ht="113.25" customHeight="1" x14ac:dyDescent="0.25"/>
    <row r="570" ht="113.25" customHeight="1" x14ac:dyDescent="0.25"/>
    <row r="571" ht="95.25" customHeight="1" x14ac:dyDescent="0.25"/>
    <row r="572" ht="72.75" customHeight="1" x14ac:dyDescent="0.25"/>
    <row r="573" ht="26.25" customHeight="1" x14ac:dyDescent="0.25"/>
    <row r="574" ht="76.5" customHeight="1" x14ac:dyDescent="0.25"/>
    <row r="576" ht="93" customHeight="1" x14ac:dyDescent="0.25"/>
    <row r="577" ht="96.75" customHeight="1" x14ac:dyDescent="0.25"/>
    <row r="578" ht="82.5" customHeight="1" x14ac:dyDescent="0.25"/>
    <row r="579" ht="63" customHeight="1" x14ac:dyDescent="0.25"/>
    <row r="580" ht="64.5" customHeight="1" x14ac:dyDescent="0.25"/>
    <row r="581" ht="26.25" customHeight="1" x14ac:dyDescent="0.25"/>
    <row r="582" ht="72.75" customHeight="1" x14ac:dyDescent="0.25"/>
    <row r="583" ht="73.5" customHeight="1" x14ac:dyDescent="0.25"/>
    <row r="584" ht="110.25" customHeight="1" x14ac:dyDescent="0.25"/>
    <row r="585" ht="67.5" customHeight="1" x14ac:dyDescent="0.25"/>
    <row r="586" ht="103.5" customHeight="1" x14ac:dyDescent="0.25"/>
    <row r="587" ht="71.25" customHeight="1" x14ac:dyDescent="0.25"/>
    <row r="588" ht="72" customHeight="1" x14ac:dyDescent="0.25"/>
    <row r="589" ht="75" customHeight="1" x14ac:dyDescent="0.25"/>
    <row r="590" ht="167.25" customHeight="1" x14ac:dyDescent="0.25"/>
    <row r="591" ht="133.5" customHeight="1" x14ac:dyDescent="0.25"/>
    <row r="592" ht="177" customHeight="1" x14ac:dyDescent="0.25"/>
    <row r="593" ht="189.75" customHeight="1" x14ac:dyDescent="0.25"/>
    <row r="594" ht="85.5" customHeight="1" x14ac:dyDescent="0.25"/>
    <row r="595" ht="84" customHeight="1" x14ac:dyDescent="0.25"/>
    <row r="596" ht="84.75" customHeight="1" x14ac:dyDescent="0.25"/>
    <row r="597" ht="92.25" customHeight="1" x14ac:dyDescent="0.25"/>
    <row r="598" ht="86.25" customHeight="1" x14ac:dyDescent="0.25"/>
    <row r="599" ht="87.75" customHeight="1" x14ac:dyDescent="0.25"/>
    <row r="600" ht="86.25" customHeight="1" x14ac:dyDescent="0.25"/>
    <row r="601" ht="86.25" customHeight="1" x14ac:dyDescent="0.25"/>
    <row r="602" ht="87.75" customHeight="1" x14ac:dyDescent="0.25"/>
    <row r="603" ht="88.5" customHeight="1" x14ac:dyDescent="0.25"/>
    <row r="604" ht="87.75" customHeight="1" x14ac:dyDescent="0.25"/>
    <row r="605" ht="84.75" customHeight="1" x14ac:dyDescent="0.25"/>
    <row r="606" ht="190.5" customHeight="1" x14ac:dyDescent="0.25"/>
    <row r="607" ht="63.75" customHeight="1" x14ac:dyDescent="0.25"/>
    <row r="608" ht="64.5" customHeight="1" x14ac:dyDescent="0.25"/>
    <row r="609" ht="22.5" customHeight="1" x14ac:dyDescent="0.25"/>
    <row r="610" ht="100.5" customHeight="1" x14ac:dyDescent="0.25"/>
    <row r="611" ht="97.5" customHeight="1" x14ac:dyDescent="0.25"/>
    <row r="612" ht="64.5" customHeight="1" x14ac:dyDescent="0.25"/>
    <row r="613" ht="188.25" customHeight="1" x14ac:dyDescent="0.25"/>
    <row r="614" ht="252" customHeight="1" x14ac:dyDescent="0.25"/>
    <row r="615" ht="249.75" customHeight="1" x14ac:dyDescent="0.25"/>
    <row r="616" ht="219.75" customHeight="1" x14ac:dyDescent="0.25"/>
    <row r="617" ht="149.25" customHeight="1" x14ac:dyDescent="0.25"/>
    <row r="618" ht="159" customHeight="1" x14ac:dyDescent="0.25"/>
    <row r="619" ht="231.75" customHeight="1" x14ac:dyDescent="0.25"/>
    <row r="620" ht="116.25" customHeight="1" x14ac:dyDescent="0.25"/>
    <row r="621" ht="114" customHeight="1" x14ac:dyDescent="0.25"/>
    <row r="622" ht="38.25" customHeight="1" x14ac:dyDescent="0.25"/>
    <row r="623" ht="54.75" customHeight="1" x14ac:dyDescent="0.25"/>
    <row r="624" ht="64.5" customHeight="1" x14ac:dyDescent="0.25"/>
    <row r="625" ht="242.25" customHeight="1" x14ac:dyDescent="0.25"/>
    <row r="626" ht="130.5" customHeight="1" x14ac:dyDescent="0.25"/>
    <row r="627" ht="109.5" customHeight="1" x14ac:dyDescent="0.25"/>
    <row r="628" ht="129" customHeight="1" x14ac:dyDescent="0.25"/>
    <row r="629" ht="185.25" customHeight="1" x14ac:dyDescent="0.25"/>
    <row r="630" ht="19.5" customHeight="1" x14ac:dyDescent="0.25"/>
    <row r="631" ht="74.25" customHeight="1" x14ac:dyDescent="0.25"/>
    <row r="632" ht="42" customHeight="1" x14ac:dyDescent="0.25"/>
    <row r="633" ht="53.25" customHeight="1" x14ac:dyDescent="0.25"/>
    <row r="634" ht="44.25" customHeight="1" x14ac:dyDescent="0.25"/>
    <row r="635" s="126" customFormat="1" ht="28.5" customHeight="1" x14ac:dyDescent="0.25"/>
    <row r="636" s="126" customFormat="1" ht="83.25" customHeight="1" x14ac:dyDescent="0.25"/>
    <row r="637" s="126" customFormat="1" ht="66" customHeight="1" x14ac:dyDescent="0.25"/>
    <row r="638" s="126" customFormat="1" ht="60.75" customHeight="1" x14ac:dyDescent="0.25"/>
    <row r="639" s="126" customFormat="1" ht="63" customHeight="1" x14ac:dyDescent="0.25"/>
    <row r="640" s="126" customFormat="1" ht="64.5" customHeight="1" x14ac:dyDescent="0.25"/>
    <row r="641" s="126" customFormat="1" ht="50.25" customHeight="1" x14ac:dyDescent="0.25"/>
    <row r="642" s="126" customFormat="1" ht="52.5" customHeight="1" x14ac:dyDescent="0.25"/>
    <row r="643" s="126" customFormat="1" ht="52.5" customHeight="1" x14ac:dyDescent="0.25"/>
    <row r="644" s="126" customFormat="1" ht="62.25" customHeight="1" x14ac:dyDescent="0.25"/>
    <row r="645" ht="22.5" customHeight="1" x14ac:dyDescent="0.25"/>
    <row r="646" ht="72.75" customHeight="1" x14ac:dyDescent="0.25"/>
    <row r="647" ht="63" customHeight="1" x14ac:dyDescent="0.25"/>
    <row r="648" ht="43.5" customHeight="1" x14ac:dyDescent="0.25"/>
    <row r="649" ht="125.25" customHeight="1" x14ac:dyDescent="0.25"/>
    <row r="650" ht="66.75" customHeight="1" x14ac:dyDescent="0.25"/>
    <row r="651" ht="66" customHeight="1" x14ac:dyDescent="0.25"/>
    <row r="652" ht="42.75" customHeight="1" x14ac:dyDescent="0.25"/>
    <row r="653" ht="54" customHeight="1" x14ac:dyDescent="0.25"/>
    <row r="654" ht="54" customHeight="1" x14ac:dyDescent="0.25"/>
    <row r="655" ht="84" customHeight="1" x14ac:dyDescent="0.25"/>
    <row r="656" ht="26.25" customHeight="1" x14ac:dyDescent="0.25"/>
    <row r="657" spans="1:14" ht="123.75" customHeight="1" x14ac:dyDescent="0.25"/>
    <row r="658" spans="1:14" ht="29.25" customHeight="1" x14ac:dyDescent="0.25"/>
    <row r="659" spans="1:14" ht="54.75" customHeight="1" x14ac:dyDescent="0.25"/>
    <row r="660" spans="1:14" ht="55.5" customHeight="1" x14ac:dyDescent="0.25"/>
    <row r="661" spans="1:14" ht="82.5" customHeight="1" x14ac:dyDescent="0.25"/>
    <row r="662" spans="1:14" ht="42" customHeight="1" x14ac:dyDescent="0.25"/>
    <row r="663" spans="1:14" ht="30" customHeight="1" x14ac:dyDescent="0.25"/>
    <row r="664" spans="1:14" x14ac:dyDescent="0.25">
      <c r="A664" s="3"/>
      <c r="B664" s="3"/>
      <c r="C664" s="3"/>
      <c r="D664" s="3"/>
      <c r="E664" s="3"/>
      <c r="F664" s="4"/>
      <c r="G664" s="4"/>
      <c r="H664" s="4"/>
      <c r="I664" s="4"/>
      <c r="J664" s="4"/>
      <c r="K664" s="4"/>
      <c r="L664" s="4"/>
      <c r="M664" s="4"/>
      <c r="N664" s="4"/>
    </row>
  </sheetData>
  <mergeCells count="85">
    <mergeCell ref="B250:B251"/>
    <mergeCell ref="B233:B239"/>
    <mergeCell ref="B46:B47"/>
    <mergeCell ref="B50:B51"/>
    <mergeCell ref="B56:B57"/>
    <mergeCell ref="A94:N94"/>
    <mergeCell ref="B171:B176"/>
    <mergeCell ref="B177:B180"/>
    <mergeCell ref="B205:B208"/>
    <mergeCell ref="B149:B151"/>
    <mergeCell ref="A242:N242"/>
    <mergeCell ref="B169:B170"/>
    <mergeCell ref="B181:B184"/>
    <mergeCell ref="B187:B188"/>
    <mergeCell ref="A152:N152"/>
    <mergeCell ref="B101:B105"/>
    <mergeCell ref="B246:B249"/>
    <mergeCell ref="B5:B7"/>
    <mergeCell ref="A5:A7"/>
    <mergeCell ref="B243:B245"/>
    <mergeCell ref="B215:B221"/>
    <mergeCell ref="B210:B214"/>
    <mergeCell ref="B222:B228"/>
    <mergeCell ref="A8:N8"/>
    <mergeCell ref="B9:B10"/>
    <mergeCell ref="B16:B18"/>
    <mergeCell ref="B19:B20"/>
    <mergeCell ref="B22:B23"/>
    <mergeCell ref="A24:N24"/>
    <mergeCell ref="A109:N109"/>
    <mergeCell ref="F6:F7"/>
    <mergeCell ref="E5:E7"/>
    <mergeCell ref="D5:D7"/>
    <mergeCell ref="C5:C7"/>
    <mergeCell ref="A1:O1"/>
    <mergeCell ref="A2:O3"/>
    <mergeCell ref="A4:O4"/>
    <mergeCell ref="F5:L5"/>
    <mergeCell ref="N5:N7"/>
    <mergeCell ref="M5:M7"/>
    <mergeCell ref="L6:L7"/>
    <mergeCell ref="K6:K7"/>
    <mergeCell ref="G6:G7"/>
    <mergeCell ref="H6:H7"/>
    <mergeCell ref="J6:J7"/>
    <mergeCell ref="I6:I7"/>
    <mergeCell ref="A168:N168"/>
    <mergeCell ref="A96:N96"/>
    <mergeCell ref="B97:B100"/>
    <mergeCell ref="A49:N49"/>
    <mergeCell ref="B90:B91"/>
    <mergeCell ref="B83:B85"/>
    <mergeCell ref="B65:B66"/>
    <mergeCell ref="B74:B76"/>
    <mergeCell ref="B92:B93"/>
    <mergeCell ref="B129:B130"/>
    <mergeCell ref="A138:N138"/>
    <mergeCell ref="A72:N72"/>
    <mergeCell ref="M101:M105"/>
    <mergeCell ref="A112:N112"/>
    <mergeCell ref="A106:N106"/>
    <mergeCell ref="B13:B14"/>
    <mergeCell ref="B54:B55"/>
    <mergeCell ref="B77:B80"/>
    <mergeCell ref="A203:N203"/>
    <mergeCell ref="A163:N163"/>
    <mergeCell ref="A114:N114"/>
    <mergeCell ref="A189:N189"/>
    <mergeCell ref="A125:N125"/>
    <mergeCell ref="A134:N134"/>
    <mergeCell ref="A156:N156"/>
    <mergeCell ref="A116:N116"/>
    <mergeCell ref="B196:B197"/>
    <mergeCell ref="B198:B200"/>
    <mergeCell ref="B123:B124"/>
    <mergeCell ref="B141:B147"/>
    <mergeCell ref="B120:B122"/>
    <mergeCell ref="B28:B29"/>
    <mergeCell ref="B30:B31"/>
    <mergeCell ref="B63:B64"/>
    <mergeCell ref="A52:N52"/>
    <mergeCell ref="B40:B41"/>
    <mergeCell ref="A32:N32"/>
    <mergeCell ref="A38:N38"/>
    <mergeCell ref="A61:N61"/>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4"/>
  <sheetViews>
    <sheetView topLeftCell="A16" workbookViewId="0">
      <selection activeCell="M18" sqref="M18"/>
    </sheetView>
  </sheetViews>
  <sheetFormatPr defaultRowHeight="15" x14ac:dyDescent="0.25"/>
  <cols>
    <col min="1" max="2" width="13.140625" customWidth="1"/>
    <col min="3" max="3" width="8.140625" customWidth="1"/>
    <col min="4" max="4" width="7.7109375" customWidth="1"/>
    <col min="5" max="5" width="8.5703125" customWidth="1"/>
    <col min="6" max="6" width="7.42578125" customWidth="1"/>
    <col min="7" max="7" width="8.28515625" customWidth="1"/>
    <col min="8" max="8" width="7.5703125" customWidth="1"/>
    <col min="9" max="9" width="8.28515625" customWidth="1"/>
    <col min="10" max="10" width="7.85546875" customWidth="1"/>
    <col min="11" max="11" width="9.28515625" customWidth="1"/>
    <col min="12" max="12" width="7.5703125" customWidth="1"/>
    <col min="13" max="13" width="12.7109375" customWidth="1"/>
    <col min="14" max="14" width="10.28515625" customWidth="1"/>
    <col min="15" max="15" width="0.28515625" customWidth="1"/>
  </cols>
  <sheetData>
    <row r="1" spans="1:15" x14ac:dyDescent="0.25">
      <c r="A1" s="356" t="s">
        <v>0</v>
      </c>
      <c r="B1" s="356"/>
      <c r="C1" s="356"/>
      <c r="D1" s="356"/>
      <c r="E1" s="356"/>
      <c r="F1" s="356"/>
      <c r="G1" s="356"/>
      <c r="H1" s="356"/>
      <c r="I1" s="356"/>
      <c r="J1" s="356"/>
      <c r="K1" s="356"/>
      <c r="L1" s="356"/>
      <c r="M1" s="356"/>
      <c r="N1" s="356"/>
      <c r="O1" s="356"/>
    </row>
    <row r="2" spans="1:15" x14ac:dyDescent="0.25">
      <c r="A2" s="357" t="s">
        <v>35</v>
      </c>
      <c r="B2" s="357"/>
      <c r="C2" s="357"/>
      <c r="D2" s="357"/>
      <c r="E2" s="357"/>
      <c r="F2" s="357"/>
      <c r="G2" s="357"/>
      <c r="H2" s="357"/>
      <c r="I2" s="357"/>
      <c r="J2" s="357"/>
      <c r="K2" s="357"/>
      <c r="L2" s="357"/>
      <c r="M2" s="357"/>
      <c r="N2" s="357"/>
      <c r="O2" s="357"/>
    </row>
    <row r="3" spans="1:15" x14ac:dyDescent="0.25">
      <c r="A3" s="357"/>
      <c r="B3" s="357"/>
      <c r="C3" s="357"/>
      <c r="D3" s="357"/>
      <c r="E3" s="357"/>
      <c r="F3" s="357"/>
      <c r="G3" s="357"/>
      <c r="H3" s="357"/>
      <c r="I3" s="357"/>
      <c r="J3" s="357"/>
      <c r="K3" s="357"/>
      <c r="L3" s="357"/>
      <c r="M3" s="357"/>
      <c r="N3" s="357"/>
      <c r="O3" s="357"/>
    </row>
    <row r="5" spans="1:15" x14ac:dyDescent="0.25">
      <c r="A5" s="349" t="s">
        <v>15</v>
      </c>
      <c r="B5" s="349"/>
      <c r="C5" s="349"/>
      <c r="D5" s="349"/>
      <c r="E5" s="349"/>
      <c r="F5" s="349"/>
      <c r="G5" s="349"/>
      <c r="H5" s="349"/>
      <c r="I5" s="349"/>
      <c r="J5" s="349"/>
      <c r="K5" s="349"/>
      <c r="L5" s="349"/>
      <c r="M5" s="349"/>
      <c r="N5" s="349"/>
      <c r="O5" s="349"/>
    </row>
    <row r="6" spans="1:15" x14ac:dyDescent="0.25">
      <c r="A6" s="344" t="s">
        <v>1</v>
      </c>
      <c r="B6" s="344" t="s">
        <v>2</v>
      </c>
      <c r="C6" s="344" t="s">
        <v>3</v>
      </c>
      <c r="D6" s="343" t="s">
        <v>4</v>
      </c>
      <c r="E6" s="344" t="s">
        <v>5</v>
      </c>
      <c r="F6" s="342" t="s">
        <v>24</v>
      </c>
      <c r="G6" s="342"/>
      <c r="H6" s="342"/>
      <c r="I6" s="342"/>
      <c r="J6" s="342"/>
      <c r="K6" s="342"/>
      <c r="L6" s="342"/>
      <c r="M6" s="344" t="s">
        <v>12</v>
      </c>
      <c r="N6" s="344" t="s">
        <v>13</v>
      </c>
    </row>
    <row r="7" spans="1:15" x14ac:dyDescent="0.25">
      <c r="A7" s="344"/>
      <c r="B7" s="344"/>
      <c r="C7" s="344"/>
      <c r="D7" s="343"/>
      <c r="E7" s="344"/>
      <c r="F7" s="358" t="s">
        <v>7</v>
      </c>
      <c r="G7" s="344" t="s">
        <v>36</v>
      </c>
      <c r="H7" s="344" t="s">
        <v>38</v>
      </c>
      <c r="I7" s="344" t="s">
        <v>8</v>
      </c>
      <c r="J7" s="344" t="s">
        <v>9</v>
      </c>
      <c r="K7" s="344" t="s">
        <v>10</v>
      </c>
      <c r="L7" s="344" t="s">
        <v>11</v>
      </c>
      <c r="M7" s="344"/>
      <c r="N7" s="344"/>
    </row>
    <row r="8" spans="1:15" ht="64.5" customHeight="1" x14ac:dyDescent="0.25">
      <c r="A8" s="344"/>
      <c r="B8" s="344"/>
      <c r="C8" s="344"/>
      <c r="D8" s="343"/>
      <c r="E8" s="344"/>
      <c r="F8" s="358"/>
      <c r="G8" s="344"/>
      <c r="H8" s="344"/>
      <c r="I8" s="344"/>
      <c r="J8" s="344"/>
      <c r="K8" s="344"/>
      <c r="L8" s="344"/>
      <c r="M8" s="344"/>
      <c r="N8" s="344"/>
    </row>
    <row r="9" spans="1:15" x14ac:dyDescent="0.25">
      <c r="A9" s="345" t="s">
        <v>1177</v>
      </c>
      <c r="B9" s="345"/>
      <c r="C9" s="345"/>
      <c r="D9" s="345"/>
      <c r="E9" s="345"/>
      <c r="F9" s="345"/>
      <c r="G9" s="345"/>
      <c r="H9" s="345"/>
      <c r="I9" s="345"/>
      <c r="J9" s="345"/>
      <c r="K9" s="345"/>
      <c r="L9" s="345"/>
      <c r="M9" s="345"/>
      <c r="N9" s="345"/>
    </row>
    <row r="10" spans="1:15" ht="62.25" customHeight="1" x14ac:dyDescent="0.25">
      <c r="A10" s="91" t="s">
        <v>1202</v>
      </c>
      <c r="B10" s="139" t="s">
        <v>2137</v>
      </c>
      <c r="C10" s="100" t="s">
        <v>51</v>
      </c>
      <c r="D10" s="123">
        <v>2018</v>
      </c>
      <c r="E10" s="104">
        <v>7000</v>
      </c>
      <c r="F10" s="89">
        <v>7000</v>
      </c>
      <c r="G10" s="89">
        <v>2949.2</v>
      </c>
      <c r="H10" s="100" t="s">
        <v>775</v>
      </c>
      <c r="I10" s="100" t="s">
        <v>775</v>
      </c>
      <c r="J10" s="100" t="s">
        <v>775</v>
      </c>
      <c r="K10" s="100" t="s">
        <v>775</v>
      </c>
      <c r="L10" s="100" t="s">
        <v>775</v>
      </c>
      <c r="M10" s="55" t="s">
        <v>1204</v>
      </c>
      <c r="N10" s="148" t="s">
        <v>2115</v>
      </c>
    </row>
    <row r="11" spans="1:15" ht="82.5" customHeight="1" x14ac:dyDescent="0.25">
      <c r="A11" s="147" t="s">
        <v>1198</v>
      </c>
      <c r="B11" s="147" t="s">
        <v>1203</v>
      </c>
      <c r="C11" s="12" t="s">
        <v>60</v>
      </c>
      <c r="D11" s="11">
        <v>2018</v>
      </c>
      <c r="E11" s="296">
        <v>1500</v>
      </c>
      <c r="F11" s="296">
        <v>757.21</v>
      </c>
      <c r="G11" s="296">
        <v>286.08</v>
      </c>
      <c r="H11" s="296">
        <v>465.13</v>
      </c>
      <c r="I11" s="16" t="s">
        <v>775</v>
      </c>
      <c r="J11" s="16" t="s">
        <v>775</v>
      </c>
      <c r="K11" s="16" t="s">
        <v>775</v>
      </c>
      <c r="L11" s="16" t="s">
        <v>775</v>
      </c>
      <c r="M11" s="147" t="s">
        <v>1183</v>
      </c>
      <c r="N11" s="148" t="s">
        <v>2115</v>
      </c>
    </row>
    <row r="12" spans="1:15" ht="13.5" customHeight="1" x14ac:dyDescent="0.25">
      <c r="A12" s="346" t="s">
        <v>278</v>
      </c>
      <c r="B12" s="346"/>
      <c r="C12" s="346"/>
      <c r="D12" s="346"/>
      <c r="E12" s="346"/>
      <c r="F12" s="346"/>
      <c r="G12" s="346"/>
      <c r="H12" s="346"/>
      <c r="I12" s="346"/>
      <c r="J12" s="346"/>
      <c r="K12" s="346"/>
      <c r="L12" s="346"/>
      <c r="M12" s="346"/>
      <c r="N12" s="346"/>
    </row>
    <row r="13" spans="1:15" ht="46.5" customHeight="1" x14ac:dyDescent="0.25">
      <c r="A13" s="146" t="s">
        <v>279</v>
      </c>
      <c r="B13" s="348" t="s">
        <v>120</v>
      </c>
      <c r="C13" s="266" t="s">
        <v>284</v>
      </c>
      <c r="D13" s="266" t="s">
        <v>40</v>
      </c>
      <c r="E13" s="15">
        <v>75000</v>
      </c>
      <c r="F13" s="15">
        <v>30000</v>
      </c>
      <c r="G13" s="16" t="s">
        <v>775</v>
      </c>
      <c r="H13" s="16" t="s">
        <v>775</v>
      </c>
      <c r="I13" s="15">
        <v>30000</v>
      </c>
      <c r="J13" s="16" t="s">
        <v>775</v>
      </c>
      <c r="K13" s="16" t="s">
        <v>775</v>
      </c>
      <c r="L13" s="16" t="s">
        <v>775</v>
      </c>
      <c r="M13" s="150" t="s">
        <v>786</v>
      </c>
      <c r="N13" s="150" t="s">
        <v>2105</v>
      </c>
    </row>
    <row r="14" spans="1:15" ht="49.5" customHeight="1" x14ac:dyDescent="0.25">
      <c r="A14" s="146" t="s">
        <v>280</v>
      </c>
      <c r="B14" s="348"/>
      <c r="C14" s="266" t="s">
        <v>284</v>
      </c>
      <c r="D14" s="266" t="s">
        <v>40</v>
      </c>
      <c r="E14" s="15">
        <v>145000</v>
      </c>
      <c r="F14" s="15">
        <v>30000</v>
      </c>
      <c r="G14" s="15">
        <v>30000</v>
      </c>
      <c r="H14" s="23" t="s">
        <v>775</v>
      </c>
      <c r="I14" s="23" t="s">
        <v>775</v>
      </c>
      <c r="J14" s="16" t="s">
        <v>775</v>
      </c>
      <c r="K14" s="16" t="s">
        <v>775</v>
      </c>
      <c r="L14" s="16" t="s">
        <v>775</v>
      </c>
      <c r="M14" s="150" t="s">
        <v>786</v>
      </c>
      <c r="N14" s="148" t="s">
        <v>2115</v>
      </c>
    </row>
    <row r="15" spans="1:15" ht="45.75" customHeight="1" x14ac:dyDescent="0.25">
      <c r="A15" s="146" t="s">
        <v>281</v>
      </c>
      <c r="B15" s="348"/>
      <c r="C15" s="266" t="s">
        <v>284</v>
      </c>
      <c r="D15" s="266" t="s">
        <v>40</v>
      </c>
      <c r="E15" s="15">
        <v>232000</v>
      </c>
      <c r="F15" s="15">
        <v>5000</v>
      </c>
      <c r="G15" s="23" t="s">
        <v>775</v>
      </c>
      <c r="H15" s="15">
        <v>5000</v>
      </c>
      <c r="I15" s="23" t="s">
        <v>775</v>
      </c>
      <c r="J15" s="16" t="s">
        <v>775</v>
      </c>
      <c r="K15" s="16" t="s">
        <v>775</v>
      </c>
      <c r="L15" s="16" t="s">
        <v>775</v>
      </c>
      <c r="M15" s="150" t="s">
        <v>786</v>
      </c>
      <c r="N15" s="148" t="s">
        <v>2115</v>
      </c>
    </row>
    <row r="16" spans="1:15" ht="48" customHeight="1" x14ac:dyDescent="0.25">
      <c r="A16" s="146" t="s">
        <v>282</v>
      </c>
      <c r="B16" s="146" t="s">
        <v>283</v>
      </c>
      <c r="C16" s="266" t="s">
        <v>51</v>
      </c>
      <c r="D16" s="266" t="s">
        <v>40</v>
      </c>
      <c r="E16" s="15">
        <v>8148.9</v>
      </c>
      <c r="F16" s="15">
        <v>2499.3009999999999</v>
      </c>
      <c r="G16" s="15">
        <v>2499.3009999999999</v>
      </c>
      <c r="H16" s="23" t="s">
        <v>775</v>
      </c>
      <c r="I16" s="23" t="s">
        <v>775</v>
      </c>
      <c r="J16" s="16" t="s">
        <v>775</v>
      </c>
      <c r="K16" s="16" t="s">
        <v>775</v>
      </c>
      <c r="L16" s="16" t="s">
        <v>775</v>
      </c>
      <c r="M16" s="151" t="s">
        <v>1549</v>
      </c>
      <c r="N16" s="148" t="s">
        <v>2115</v>
      </c>
    </row>
    <row r="17" spans="1:14" ht="16.5" customHeight="1" x14ac:dyDescent="0.25">
      <c r="A17" s="346" t="s">
        <v>1395</v>
      </c>
      <c r="B17" s="346"/>
      <c r="C17" s="346"/>
      <c r="D17" s="346"/>
      <c r="E17" s="346"/>
      <c r="F17" s="346"/>
      <c r="G17" s="346"/>
      <c r="H17" s="346"/>
      <c r="I17" s="346"/>
      <c r="J17" s="346"/>
      <c r="K17" s="346"/>
      <c r="L17" s="346"/>
      <c r="M17" s="346"/>
      <c r="N17" s="346"/>
    </row>
    <row r="18" spans="1:14" ht="99" customHeight="1" x14ac:dyDescent="0.25">
      <c r="A18" s="49" t="s">
        <v>1396</v>
      </c>
      <c r="B18" s="347" t="s">
        <v>496</v>
      </c>
      <c r="C18" s="11" t="s">
        <v>47</v>
      </c>
      <c r="D18" s="266" t="s">
        <v>40</v>
      </c>
      <c r="E18" s="48">
        <v>245923.1</v>
      </c>
      <c r="F18" s="48">
        <f t="shared" ref="F18:F26" si="0">SUM(G18:L18)</f>
        <v>139.4</v>
      </c>
      <c r="G18" s="218" t="s">
        <v>775</v>
      </c>
      <c r="H18" s="218" t="s">
        <v>775</v>
      </c>
      <c r="I18" s="218" t="s">
        <v>775</v>
      </c>
      <c r="J18" s="218" t="s">
        <v>775</v>
      </c>
      <c r="K18" s="218" t="s">
        <v>775</v>
      </c>
      <c r="L18" s="48">
        <v>139.4</v>
      </c>
      <c r="M18" s="150" t="s">
        <v>786</v>
      </c>
      <c r="N18" s="50" t="s">
        <v>1397</v>
      </c>
    </row>
    <row r="19" spans="1:14" ht="102" customHeight="1" x14ac:dyDescent="0.25">
      <c r="A19" s="49" t="s">
        <v>1398</v>
      </c>
      <c r="B19" s="347"/>
      <c r="C19" s="11" t="s">
        <v>47</v>
      </c>
      <c r="D19" s="266" t="s">
        <v>40</v>
      </c>
      <c r="E19" s="48">
        <v>188202.8</v>
      </c>
      <c r="F19" s="48">
        <f t="shared" si="0"/>
        <v>139.4</v>
      </c>
      <c r="G19" s="218" t="s">
        <v>775</v>
      </c>
      <c r="H19" s="218" t="s">
        <v>775</v>
      </c>
      <c r="I19" s="218" t="s">
        <v>775</v>
      </c>
      <c r="J19" s="218" t="s">
        <v>775</v>
      </c>
      <c r="K19" s="218" t="s">
        <v>775</v>
      </c>
      <c r="L19" s="48">
        <v>139.4</v>
      </c>
      <c r="M19" s="150" t="s">
        <v>786</v>
      </c>
      <c r="N19" s="50" t="s">
        <v>1397</v>
      </c>
    </row>
    <row r="20" spans="1:14" ht="111.75" customHeight="1" x14ac:dyDescent="0.25">
      <c r="A20" s="49" t="s">
        <v>1399</v>
      </c>
      <c r="B20" s="165" t="s">
        <v>1400</v>
      </c>
      <c r="C20" s="11" t="s">
        <v>47</v>
      </c>
      <c r="D20" s="266" t="s">
        <v>40</v>
      </c>
      <c r="E20" s="48">
        <v>126621.8</v>
      </c>
      <c r="F20" s="48">
        <f t="shared" si="0"/>
        <v>19.399999999999999</v>
      </c>
      <c r="G20" s="218" t="s">
        <v>775</v>
      </c>
      <c r="H20" s="218" t="s">
        <v>775</v>
      </c>
      <c r="I20" s="218" t="s">
        <v>775</v>
      </c>
      <c r="J20" s="218" t="s">
        <v>775</v>
      </c>
      <c r="K20" s="218" t="s">
        <v>775</v>
      </c>
      <c r="L20" s="48">
        <v>19.399999999999999</v>
      </c>
      <c r="M20" s="150" t="s">
        <v>786</v>
      </c>
      <c r="N20" s="50" t="s">
        <v>1397</v>
      </c>
    </row>
    <row r="21" spans="1:14" ht="96.75" customHeight="1" x14ac:dyDescent="0.25">
      <c r="A21" s="49" t="s">
        <v>1401</v>
      </c>
      <c r="B21" s="347" t="s">
        <v>1400</v>
      </c>
      <c r="C21" s="11" t="s">
        <v>47</v>
      </c>
      <c r="D21" s="266" t="s">
        <v>40</v>
      </c>
      <c r="E21" s="48">
        <v>230291</v>
      </c>
      <c r="F21" s="48">
        <f t="shared" si="0"/>
        <v>44.5</v>
      </c>
      <c r="G21" s="218" t="s">
        <v>775</v>
      </c>
      <c r="H21" s="218" t="s">
        <v>775</v>
      </c>
      <c r="I21" s="218" t="s">
        <v>775</v>
      </c>
      <c r="J21" s="218" t="s">
        <v>775</v>
      </c>
      <c r="K21" s="218" t="s">
        <v>775</v>
      </c>
      <c r="L21" s="48">
        <v>44.5</v>
      </c>
      <c r="M21" s="150" t="s">
        <v>786</v>
      </c>
      <c r="N21" s="50" t="s">
        <v>1397</v>
      </c>
    </row>
    <row r="22" spans="1:14" ht="96.75" customHeight="1" x14ac:dyDescent="0.25">
      <c r="A22" s="49" t="s">
        <v>1402</v>
      </c>
      <c r="B22" s="347"/>
      <c r="C22" s="11" t="s">
        <v>47</v>
      </c>
      <c r="D22" s="266" t="s">
        <v>40</v>
      </c>
      <c r="E22" s="48">
        <v>219073.8</v>
      </c>
      <c r="F22" s="48">
        <f t="shared" si="0"/>
        <v>199.9</v>
      </c>
      <c r="G22" s="218" t="s">
        <v>775</v>
      </c>
      <c r="H22" s="218" t="s">
        <v>775</v>
      </c>
      <c r="I22" s="218" t="s">
        <v>775</v>
      </c>
      <c r="J22" s="218" t="s">
        <v>775</v>
      </c>
      <c r="K22" s="218" t="s">
        <v>775</v>
      </c>
      <c r="L22" s="48">
        <v>199.9</v>
      </c>
      <c r="M22" s="150" t="s">
        <v>786</v>
      </c>
      <c r="N22" s="50" t="s">
        <v>1397</v>
      </c>
    </row>
    <row r="23" spans="1:14" ht="106.5" customHeight="1" x14ac:dyDescent="0.25">
      <c r="A23" s="49" t="s">
        <v>1403</v>
      </c>
      <c r="B23" s="347"/>
      <c r="C23" s="11" t="s">
        <v>47</v>
      </c>
      <c r="D23" s="266" t="s">
        <v>40</v>
      </c>
      <c r="E23" s="48">
        <v>302877.7</v>
      </c>
      <c r="F23" s="48">
        <f t="shared" si="0"/>
        <v>199.9</v>
      </c>
      <c r="G23" s="218" t="s">
        <v>775</v>
      </c>
      <c r="H23" s="218" t="s">
        <v>775</v>
      </c>
      <c r="I23" s="218" t="s">
        <v>775</v>
      </c>
      <c r="J23" s="218" t="s">
        <v>775</v>
      </c>
      <c r="K23" s="218" t="s">
        <v>775</v>
      </c>
      <c r="L23" s="48">
        <v>199.9</v>
      </c>
      <c r="M23" s="150" t="s">
        <v>786</v>
      </c>
      <c r="N23" s="50" t="s">
        <v>1397</v>
      </c>
    </row>
    <row r="24" spans="1:14" ht="107.25" customHeight="1" x14ac:dyDescent="0.25">
      <c r="A24" s="49" t="s">
        <v>1404</v>
      </c>
      <c r="B24" s="347"/>
      <c r="C24" s="11" t="s">
        <v>47</v>
      </c>
      <c r="D24" s="266" t="s">
        <v>40</v>
      </c>
      <c r="E24" s="48">
        <v>204933.2</v>
      </c>
      <c r="F24" s="48">
        <f t="shared" si="0"/>
        <v>35.200000000000003</v>
      </c>
      <c r="G24" s="218" t="s">
        <v>775</v>
      </c>
      <c r="H24" s="218" t="s">
        <v>775</v>
      </c>
      <c r="I24" s="218" t="s">
        <v>775</v>
      </c>
      <c r="J24" s="218" t="s">
        <v>775</v>
      </c>
      <c r="K24" s="218" t="s">
        <v>775</v>
      </c>
      <c r="L24" s="48">
        <v>35.200000000000003</v>
      </c>
      <c r="M24" s="150" t="s">
        <v>786</v>
      </c>
      <c r="N24" s="50" t="s">
        <v>1397</v>
      </c>
    </row>
    <row r="25" spans="1:14" ht="108" customHeight="1" x14ac:dyDescent="0.25">
      <c r="A25" s="170" t="s">
        <v>1405</v>
      </c>
      <c r="B25" s="163" t="s">
        <v>1400</v>
      </c>
      <c r="C25" s="171" t="s">
        <v>47</v>
      </c>
      <c r="D25" s="266" t="s">
        <v>40</v>
      </c>
      <c r="E25" s="172">
        <v>249211.4</v>
      </c>
      <c r="F25" s="172">
        <f t="shared" si="0"/>
        <v>179.9</v>
      </c>
      <c r="G25" s="298" t="s">
        <v>775</v>
      </c>
      <c r="H25" s="298" t="s">
        <v>775</v>
      </c>
      <c r="I25" s="298" t="s">
        <v>775</v>
      </c>
      <c r="J25" s="298" t="s">
        <v>775</v>
      </c>
      <c r="K25" s="298" t="s">
        <v>775</v>
      </c>
      <c r="L25" s="172">
        <v>179.9</v>
      </c>
      <c r="M25" s="149" t="s">
        <v>786</v>
      </c>
      <c r="N25" s="173" t="s">
        <v>1397</v>
      </c>
    </row>
    <row r="26" spans="1:14" ht="108" customHeight="1" x14ac:dyDescent="0.25">
      <c r="A26" s="49" t="s">
        <v>1406</v>
      </c>
      <c r="B26" s="164"/>
      <c r="C26" s="11" t="s">
        <v>47</v>
      </c>
      <c r="D26" s="266" t="s">
        <v>40</v>
      </c>
      <c r="E26" s="48">
        <v>157147.20000000001</v>
      </c>
      <c r="F26" s="48">
        <f t="shared" si="0"/>
        <v>26.4</v>
      </c>
      <c r="G26" s="218" t="s">
        <v>775</v>
      </c>
      <c r="H26" s="218" t="s">
        <v>775</v>
      </c>
      <c r="I26" s="218" t="s">
        <v>775</v>
      </c>
      <c r="J26" s="218" t="s">
        <v>775</v>
      </c>
      <c r="K26" s="218" t="s">
        <v>775</v>
      </c>
      <c r="L26" s="48">
        <v>26.4</v>
      </c>
      <c r="M26" s="150" t="s">
        <v>786</v>
      </c>
      <c r="N26" s="50" t="s">
        <v>1397</v>
      </c>
    </row>
    <row r="27" spans="1:14" ht="27.75" customHeight="1" x14ac:dyDescent="0.25">
      <c r="A27" s="144" t="s">
        <v>1420</v>
      </c>
      <c r="B27" s="353" t="s">
        <v>697</v>
      </c>
      <c r="C27" s="143" t="s">
        <v>185</v>
      </c>
      <c r="D27" s="143" t="s">
        <v>141</v>
      </c>
      <c r="E27" s="58">
        <v>30</v>
      </c>
      <c r="F27" s="58">
        <v>30</v>
      </c>
      <c r="G27" s="218" t="s">
        <v>775</v>
      </c>
      <c r="H27" s="58">
        <v>30</v>
      </c>
      <c r="I27" s="218" t="s">
        <v>775</v>
      </c>
      <c r="J27" s="218" t="s">
        <v>775</v>
      </c>
      <c r="K27" s="218" t="s">
        <v>775</v>
      </c>
      <c r="L27" s="218" t="s">
        <v>775</v>
      </c>
      <c r="M27" s="144" t="s">
        <v>2162</v>
      </c>
      <c r="N27" s="148" t="s">
        <v>2115</v>
      </c>
    </row>
    <row r="28" spans="1:14" ht="36.75" customHeight="1" x14ac:dyDescent="0.25">
      <c r="A28" s="152" t="s">
        <v>1421</v>
      </c>
      <c r="B28" s="353"/>
      <c r="C28" s="143" t="s">
        <v>51</v>
      </c>
      <c r="D28" s="6" t="s">
        <v>141</v>
      </c>
      <c r="E28" s="48">
        <v>11000</v>
      </c>
      <c r="F28" s="58">
        <v>11000</v>
      </c>
      <c r="G28" s="218" t="s">
        <v>775</v>
      </c>
      <c r="H28" s="48">
        <v>2000</v>
      </c>
      <c r="I28" s="48">
        <v>9000</v>
      </c>
      <c r="J28" s="218" t="s">
        <v>775</v>
      </c>
      <c r="K28" s="218" t="s">
        <v>775</v>
      </c>
      <c r="L28" s="218" t="s">
        <v>775</v>
      </c>
      <c r="M28" s="144" t="s">
        <v>2138</v>
      </c>
      <c r="N28" s="148" t="s">
        <v>2115</v>
      </c>
    </row>
    <row r="29" spans="1:14" ht="42.75" customHeight="1" x14ac:dyDescent="0.25">
      <c r="A29" s="152" t="s">
        <v>1423</v>
      </c>
      <c r="B29" s="353"/>
      <c r="C29" s="143" t="s">
        <v>51</v>
      </c>
      <c r="D29" s="6" t="s">
        <v>141</v>
      </c>
      <c r="E29" s="48">
        <v>20000</v>
      </c>
      <c r="F29" s="218" t="s">
        <v>775</v>
      </c>
      <c r="G29" s="218" t="s">
        <v>775</v>
      </c>
      <c r="H29" s="48">
        <v>4000</v>
      </c>
      <c r="I29" s="48">
        <v>16000</v>
      </c>
      <c r="J29" s="218" t="s">
        <v>775</v>
      </c>
      <c r="K29" s="218" t="s">
        <v>775</v>
      </c>
      <c r="L29" s="218" t="s">
        <v>775</v>
      </c>
      <c r="M29" s="144" t="s">
        <v>1422</v>
      </c>
      <c r="N29" s="148" t="s">
        <v>2115</v>
      </c>
    </row>
    <row r="30" spans="1:14" ht="77.25" customHeight="1" x14ac:dyDescent="0.25">
      <c r="A30" s="152" t="s">
        <v>1424</v>
      </c>
      <c r="B30" s="152" t="s">
        <v>531</v>
      </c>
      <c r="C30" s="143" t="s">
        <v>51</v>
      </c>
      <c r="D30" s="6" t="s">
        <v>40</v>
      </c>
      <c r="E30" s="48">
        <v>37000</v>
      </c>
      <c r="F30" s="48">
        <v>37000</v>
      </c>
      <c r="G30" s="218" t="s">
        <v>775</v>
      </c>
      <c r="H30" s="218" t="s">
        <v>775</v>
      </c>
      <c r="I30" s="48">
        <v>37000</v>
      </c>
      <c r="J30" s="218" t="s">
        <v>775</v>
      </c>
      <c r="K30" s="218" t="s">
        <v>775</v>
      </c>
      <c r="L30" s="218" t="s">
        <v>775</v>
      </c>
      <c r="M30" s="144" t="s">
        <v>2139</v>
      </c>
      <c r="N30" s="148" t="s">
        <v>2115</v>
      </c>
    </row>
    <row r="31" spans="1:14" ht="74.25" customHeight="1" x14ac:dyDescent="0.25">
      <c r="A31" s="152" t="s">
        <v>1425</v>
      </c>
      <c r="B31" s="152" t="s">
        <v>1426</v>
      </c>
      <c r="C31" s="143" t="s">
        <v>51</v>
      </c>
      <c r="D31" s="6" t="s">
        <v>1427</v>
      </c>
      <c r="E31" s="48">
        <v>28395.4054</v>
      </c>
      <c r="F31" s="58" t="s">
        <v>1428</v>
      </c>
      <c r="G31" s="58">
        <v>1692.5</v>
      </c>
      <c r="H31" s="48">
        <v>2186.1</v>
      </c>
      <c r="I31" s="58" t="s">
        <v>1429</v>
      </c>
      <c r="J31" s="218" t="s">
        <v>775</v>
      </c>
      <c r="K31" s="218" t="s">
        <v>775</v>
      </c>
      <c r="L31" s="218" t="s">
        <v>775</v>
      </c>
      <c r="M31" s="144" t="s">
        <v>2140</v>
      </c>
      <c r="N31" s="148" t="s">
        <v>2115</v>
      </c>
    </row>
    <row r="32" spans="1:14" ht="80.25" customHeight="1" x14ac:dyDescent="0.25">
      <c r="A32" s="152" t="s">
        <v>1430</v>
      </c>
      <c r="B32" s="152" t="s">
        <v>1426</v>
      </c>
      <c r="C32" s="143" t="s">
        <v>51</v>
      </c>
      <c r="D32" s="6" t="s">
        <v>141</v>
      </c>
      <c r="E32" s="48">
        <v>11200</v>
      </c>
      <c r="F32" s="58">
        <v>11200</v>
      </c>
      <c r="G32" s="218" t="s">
        <v>775</v>
      </c>
      <c r="H32" s="218" t="s">
        <v>775</v>
      </c>
      <c r="I32" s="48">
        <v>11200</v>
      </c>
      <c r="J32" s="218" t="s">
        <v>775</v>
      </c>
      <c r="K32" s="218" t="s">
        <v>775</v>
      </c>
      <c r="L32" s="218" t="s">
        <v>775</v>
      </c>
      <c r="M32" s="144" t="s">
        <v>2140</v>
      </c>
      <c r="N32" s="148" t="s">
        <v>2115</v>
      </c>
    </row>
    <row r="33" spans="1:14" ht="79.5" customHeight="1" x14ac:dyDescent="0.25">
      <c r="A33" s="152" t="s">
        <v>1431</v>
      </c>
      <c r="B33" s="152" t="s">
        <v>1426</v>
      </c>
      <c r="C33" s="143" t="s">
        <v>51</v>
      </c>
      <c r="D33" s="6" t="s">
        <v>141</v>
      </c>
      <c r="E33" s="48">
        <v>3900</v>
      </c>
      <c r="F33" s="58">
        <v>3900</v>
      </c>
      <c r="G33" s="218" t="s">
        <v>775</v>
      </c>
      <c r="H33" s="218" t="s">
        <v>775</v>
      </c>
      <c r="I33" s="48">
        <v>3900</v>
      </c>
      <c r="J33" s="218" t="s">
        <v>775</v>
      </c>
      <c r="K33" s="218" t="s">
        <v>775</v>
      </c>
      <c r="L33" s="218" t="s">
        <v>775</v>
      </c>
      <c r="M33" s="144" t="s">
        <v>2140</v>
      </c>
      <c r="N33" s="148" t="s">
        <v>2115</v>
      </c>
    </row>
    <row r="34" spans="1:14" ht="50.25" customHeight="1" x14ac:dyDescent="0.25">
      <c r="A34" s="144" t="s">
        <v>1432</v>
      </c>
      <c r="B34" s="144" t="s">
        <v>1419</v>
      </c>
      <c r="C34" s="143" t="s">
        <v>344</v>
      </c>
      <c r="D34" s="143" t="s">
        <v>141</v>
      </c>
      <c r="E34" s="58">
        <v>12100</v>
      </c>
      <c r="F34" s="58">
        <v>12100</v>
      </c>
      <c r="G34" s="218" t="s">
        <v>775</v>
      </c>
      <c r="H34" s="58">
        <v>47</v>
      </c>
      <c r="I34" s="218" t="s">
        <v>775</v>
      </c>
      <c r="J34" s="218" t="s">
        <v>775</v>
      </c>
      <c r="K34" s="218" t="s">
        <v>775</v>
      </c>
      <c r="L34" s="218" t="s">
        <v>775</v>
      </c>
      <c r="M34" s="144" t="s">
        <v>1433</v>
      </c>
      <c r="N34" s="148" t="s">
        <v>2115</v>
      </c>
    </row>
    <row r="35" spans="1:14" ht="36" customHeight="1" x14ac:dyDescent="0.25">
      <c r="A35" s="144" t="s">
        <v>1434</v>
      </c>
      <c r="B35" s="353" t="s">
        <v>1435</v>
      </c>
      <c r="C35" s="143" t="s">
        <v>344</v>
      </c>
      <c r="D35" s="143" t="s">
        <v>141</v>
      </c>
      <c r="E35" s="58">
        <v>1800</v>
      </c>
      <c r="F35" s="58">
        <v>1800</v>
      </c>
      <c r="G35" s="218" t="s">
        <v>775</v>
      </c>
      <c r="H35" s="58">
        <v>180</v>
      </c>
      <c r="I35" s="218" t="s">
        <v>775</v>
      </c>
      <c r="J35" s="218" t="s">
        <v>775</v>
      </c>
      <c r="K35" s="218" t="s">
        <v>775</v>
      </c>
      <c r="L35" s="218" t="s">
        <v>775</v>
      </c>
      <c r="M35" s="144" t="s">
        <v>1436</v>
      </c>
      <c r="N35" s="148" t="s">
        <v>2115</v>
      </c>
    </row>
    <row r="36" spans="1:14" ht="41.25" customHeight="1" x14ac:dyDescent="0.25">
      <c r="A36" s="144" t="s">
        <v>1437</v>
      </c>
      <c r="B36" s="353"/>
      <c r="C36" s="143" t="s">
        <v>344</v>
      </c>
      <c r="D36" s="143" t="s">
        <v>141</v>
      </c>
      <c r="E36" s="58">
        <v>1680</v>
      </c>
      <c r="F36" s="58">
        <v>1680</v>
      </c>
      <c r="G36" s="218" t="s">
        <v>775</v>
      </c>
      <c r="H36" s="58">
        <v>840</v>
      </c>
      <c r="I36" s="218" t="s">
        <v>775</v>
      </c>
      <c r="J36" s="218" t="s">
        <v>775</v>
      </c>
      <c r="K36" s="218" t="s">
        <v>775</v>
      </c>
      <c r="L36" s="218" t="s">
        <v>775</v>
      </c>
      <c r="M36" s="144" t="s">
        <v>1438</v>
      </c>
      <c r="N36" s="148" t="s">
        <v>2115</v>
      </c>
    </row>
    <row r="37" spans="1:14" ht="115.5" customHeight="1" x14ac:dyDescent="0.25">
      <c r="A37" s="144" t="s">
        <v>1439</v>
      </c>
      <c r="B37" s="144" t="s">
        <v>943</v>
      </c>
      <c r="C37" s="143" t="s">
        <v>344</v>
      </c>
      <c r="D37" s="143" t="s">
        <v>141</v>
      </c>
      <c r="E37" s="58">
        <v>1317</v>
      </c>
      <c r="F37" s="58">
        <v>1317</v>
      </c>
      <c r="G37" s="218" t="s">
        <v>775</v>
      </c>
      <c r="H37" s="218" t="s">
        <v>775</v>
      </c>
      <c r="I37" s="58">
        <v>1317</v>
      </c>
      <c r="J37" s="218" t="s">
        <v>775</v>
      </c>
      <c r="K37" s="218" t="s">
        <v>775</v>
      </c>
      <c r="L37" s="218" t="s">
        <v>775</v>
      </c>
      <c r="M37" s="144" t="s">
        <v>1440</v>
      </c>
      <c r="N37" s="148" t="s">
        <v>2115</v>
      </c>
    </row>
    <row r="38" spans="1:14" ht="16.5" customHeight="1" x14ac:dyDescent="0.25">
      <c r="A38" s="345" t="s">
        <v>397</v>
      </c>
      <c r="B38" s="345"/>
      <c r="C38" s="345"/>
      <c r="D38" s="345"/>
      <c r="E38" s="345"/>
      <c r="F38" s="345"/>
      <c r="G38" s="345"/>
      <c r="H38" s="345"/>
      <c r="I38" s="345"/>
      <c r="J38" s="345"/>
      <c r="K38" s="345"/>
      <c r="L38" s="345"/>
      <c r="M38" s="345"/>
      <c r="N38" s="345"/>
    </row>
    <row r="39" spans="1:14" ht="49.5" customHeight="1" x14ac:dyDescent="0.25">
      <c r="A39" s="146" t="s">
        <v>400</v>
      </c>
      <c r="B39" s="348" t="s">
        <v>120</v>
      </c>
      <c r="C39" s="11" t="s">
        <v>47</v>
      </c>
      <c r="D39" s="14">
        <v>2019</v>
      </c>
      <c r="E39" s="15">
        <v>4849.3</v>
      </c>
      <c r="F39" s="166">
        <v>4849.3</v>
      </c>
      <c r="G39" s="15">
        <v>4849.3</v>
      </c>
      <c r="H39" s="23" t="s">
        <v>775</v>
      </c>
      <c r="I39" s="23" t="s">
        <v>775</v>
      </c>
      <c r="J39" s="23" t="s">
        <v>775</v>
      </c>
      <c r="K39" s="23" t="s">
        <v>775</v>
      </c>
      <c r="L39" s="23" t="s">
        <v>775</v>
      </c>
      <c r="M39" s="150" t="s">
        <v>786</v>
      </c>
      <c r="N39" s="148" t="s">
        <v>2115</v>
      </c>
    </row>
    <row r="40" spans="1:14" ht="42.75" customHeight="1" x14ac:dyDescent="0.25">
      <c r="A40" s="146" t="s">
        <v>401</v>
      </c>
      <c r="B40" s="348"/>
      <c r="C40" s="11" t="s">
        <v>47</v>
      </c>
      <c r="D40" s="14">
        <v>2019</v>
      </c>
      <c r="E40" s="15">
        <v>1855.4</v>
      </c>
      <c r="F40" s="166">
        <v>1855.4</v>
      </c>
      <c r="G40" s="15">
        <v>1855.4</v>
      </c>
      <c r="H40" s="23" t="s">
        <v>775</v>
      </c>
      <c r="I40" s="23" t="s">
        <v>775</v>
      </c>
      <c r="J40" s="23" t="s">
        <v>775</v>
      </c>
      <c r="K40" s="23" t="s">
        <v>775</v>
      </c>
      <c r="L40" s="23" t="s">
        <v>775</v>
      </c>
      <c r="M40" s="150" t="s">
        <v>786</v>
      </c>
      <c r="N40" s="148" t="s">
        <v>2115</v>
      </c>
    </row>
    <row r="41" spans="1:14" ht="98.25" customHeight="1" x14ac:dyDescent="0.25">
      <c r="A41" s="146" t="s">
        <v>402</v>
      </c>
      <c r="B41" s="348" t="s">
        <v>407</v>
      </c>
      <c r="C41" s="14" t="s">
        <v>51</v>
      </c>
      <c r="D41" s="14">
        <v>2019</v>
      </c>
      <c r="E41" s="15">
        <v>1424</v>
      </c>
      <c r="F41" s="23" t="s">
        <v>775</v>
      </c>
      <c r="G41" s="23" t="s">
        <v>775</v>
      </c>
      <c r="H41" s="23" t="s">
        <v>775</v>
      </c>
      <c r="I41" s="23" t="s">
        <v>775</v>
      </c>
      <c r="J41" s="23" t="s">
        <v>775</v>
      </c>
      <c r="K41" s="23" t="s">
        <v>775</v>
      </c>
      <c r="L41" s="15">
        <v>26.748000000000001</v>
      </c>
      <c r="M41" s="150" t="s">
        <v>786</v>
      </c>
      <c r="N41" s="148" t="s">
        <v>2115</v>
      </c>
    </row>
    <row r="42" spans="1:14" ht="42" customHeight="1" x14ac:dyDescent="0.25">
      <c r="A42" s="146" t="s">
        <v>404</v>
      </c>
      <c r="B42" s="348"/>
      <c r="C42" s="14" t="s">
        <v>51</v>
      </c>
      <c r="D42" s="14">
        <v>2018</v>
      </c>
      <c r="E42" s="15">
        <v>651</v>
      </c>
      <c r="F42" s="15">
        <v>99.983000000000004</v>
      </c>
      <c r="G42" s="23" t="s">
        <v>775</v>
      </c>
      <c r="H42" s="15">
        <v>75.983000000000004</v>
      </c>
      <c r="I42" s="23" t="s">
        <v>775</v>
      </c>
      <c r="J42" s="23" t="s">
        <v>775</v>
      </c>
      <c r="K42" s="23" t="s">
        <v>775</v>
      </c>
      <c r="L42" s="15">
        <v>24</v>
      </c>
      <c r="M42" s="146" t="s">
        <v>399</v>
      </c>
      <c r="N42" s="148" t="s">
        <v>2115</v>
      </c>
    </row>
    <row r="43" spans="1:14" ht="92.25" customHeight="1" x14ac:dyDescent="0.25">
      <c r="A43" s="146" t="s">
        <v>405</v>
      </c>
      <c r="B43" s="146" t="s">
        <v>406</v>
      </c>
      <c r="C43" s="14" t="s">
        <v>51</v>
      </c>
      <c r="D43" s="14">
        <v>2020</v>
      </c>
      <c r="E43" s="15">
        <v>2631</v>
      </c>
      <c r="F43" s="23" t="s">
        <v>775</v>
      </c>
      <c r="G43" s="23" t="s">
        <v>775</v>
      </c>
      <c r="H43" s="15">
        <v>938</v>
      </c>
      <c r="I43" s="23" t="s">
        <v>775</v>
      </c>
      <c r="J43" s="23" t="s">
        <v>775</v>
      </c>
      <c r="K43" s="23" t="s">
        <v>775</v>
      </c>
      <c r="L43" s="23" t="s">
        <v>775</v>
      </c>
      <c r="M43" s="146" t="s">
        <v>399</v>
      </c>
      <c r="N43" s="148" t="s">
        <v>2115</v>
      </c>
    </row>
    <row r="44" spans="1:14" ht="17.25" customHeight="1" x14ac:dyDescent="0.25">
      <c r="A44" s="346" t="s">
        <v>772</v>
      </c>
      <c r="B44" s="346"/>
      <c r="C44" s="346"/>
      <c r="D44" s="346"/>
      <c r="E44" s="346"/>
      <c r="F44" s="346"/>
      <c r="G44" s="346"/>
      <c r="H44" s="346"/>
      <c r="I44" s="346"/>
      <c r="J44" s="346"/>
      <c r="K44" s="346"/>
      <c r="L44" s="346"/>
      <c r="M44" s="346"/>
      <c r="N44" s="346"/>
    </row>
    <row r="45" spans="1:14" ht="66" customHeight="1" x14ac:dyDescent="0.25">
      <c r="A45" s="150" t="s">
        <v>818</v>
      </c>
      <c r="B45" s="319" t="s">
        <v>792</v>
      </c>
      <c r="C45" s="16" t="s">
        <v>2141</v>
      </c>
      <c r="D45" s="16">
        <v>2018</v>
      </c>
      <c r="E45" s="23">
        <v>1400</v>
      </c>
      <c r="F45" s="23">
        <v>1400</v>
      </c>
      <c r="G45" s="23">
        <v>1400</v>
      </c>
      <c r="H45" s="23" t="s">
        <v>775</v>
      </c>
      <c r="I45" s="23" t="s">
        <v>775</v>
      </c>
      <c r="J45" s="23" t="s">
        <v>775</v>
      </c>
      <c r="K45" s="23" t="s">
        <v>775</v>
      </c>
      <c r="L45" s="23" t="s">
        <v>775</v>
      </c>
      <c r="M45" s="150" t="s">
        <v>828</v>
      </c>
      <c r="N45" s="16" t="s">
        <v>775</v>
      </c>
    </row>
    <row r="46" spans="1:14" ht="44.25" customHeight="1" x14ac:dyDescent="0.25">
      <c r="A46" s="150" t="s">
        <v>819</v>
      </c>
      <c r="B46" s="319"/>
      <c r="C46" s="16" t="s">
        <v>2141</v>
      </c>
      <c r="D46" s="16">
        <v>2018</v>
      </c>
      <c r="E46" s="23">
        <v>2200</v>
      </c>
      <c r="F46" s="23">
        <v>2200</v>
      </c>
      <c r="G46" s="23">
        <v>2200</v>
      </c>
      <c r="H46" s="23" t="s">
        <v>775</v>
      </c>
      <c r="I46" s="23" t="s">
        <v>775</v>
      </c>
      <c r="J46" s="23" t="s">
        <v>775</v>
      </c>
      <c r="K46" s="23" t="s">
        <v>775</v>
      </c>
      <c r="L46" s="23" t="s">
        <v>775</v>
      </c>
      <c r="M46" s="150" t="s">
        <v>828</v>
      </c>
      <c r="N46" s="16" t="s">
        <v>775</v>
      </c>
    </row>
    <row r="47" spans="1:14" ht="48" customHeight="1" x14ac:dyDescent="0.25">
      <c r="A47" s="150" t="s">
        <v>799</v>
      </c>
      <c r="B47" s="319" t="s">
        <v>795</v>
      </c>
      <c r="C47" s="16" t="s">
        <v>51</v>
      </c>
      <c r="D47" s="16" t="s">
        <v>141</v>
      </c>
      <c r="E47" s="23">
        <v>100</v>
      </c>
      <c r="F47" s="23">
        <v>54</v>
      </c>
      <c r="G47" s="23" t="s">
        <v>775</v>
      </c>
      <c r="H47" s="23">
        <v>54</v>
      </c>
      <c r="I47" s="23" t="s">
        <v>775</v>
      </c>
      <c r="J47" s="23" t="s">
        <v>775</v>
      </c>
      <c r="K47" s="23" t="s">
        <v>775</v>
      </c>
      <c r="L47" s="23" t="s">
        <v>775</v>
      </c>
      <c r="M47" s="150" t="s">
        <v>800</v>
      </c>
      <c r="N47" s="150" t="s">
        <v>827</v>
      </c>
    </row>
    <row r="48" spans="1:14" ht="43.5" customHeight="1" x14ac:dyDescent="0.25">
      <c r="A48" s="19" t="s">
        <v>820</v>
      </c>
      <c r="B48" s="319"/>
      <c r="C48" s="16" t="s">
        <v>51</v>
      </c>
      <c r="D48" s="18" t="s">
        <v>211</v>
      </c>
      <c r="E48" s="34">
        <v>200</v>
      </c>
      <c r="F48" s="34">
        <v>200</v>
      </c>
      <c r="G48" s="23" t="s">
        <v>775</v>
      </c>
      <c r="H48" s="34">
        <v>200</v>
      </c>
      <c r="I48" s="23" t="s">
        <v>775</v>
      </c>
      <c r="J48" s="23" t="s">
        <v>775</v>
      </c>
      <c r="K48" s="23" t="s">
        <v>775</v>
      </c>
      <c r="L48" s="23" t="s">
        <v>775</v>
      </c>
      <c r="M48" s="150" t="s">
        <v>800</v>
      </c>
      <c r="N48" s="19" t="s">
        <v>826</v>
      </c>
    </row>
    <row r="49" spans="1:14" ht="36" customHeight="1" x14ac:dyDescent="0.25">
      <c r="A49" s="150" t="s">
        <v>821</v>
      </c>
      <c r="B49" s="319"/>
      <c r="C49" s="16" t="s">
        <v>51</v>
      </c>
      <c r="D49" s="28" t="s">
        <v>822</v>
      </c>
      <c r="E49" s="299">
        <v>80</v>
      </c>
      <c r="F49" s="299">
        <v>80</v>
      </c>
      <c r="G49" s="23" t="s">
        <v>775</v>
      </c>
      <c r="H49" s="299">
        <v>80</v>
      </c>
      <c r="I49" s="23" t="s">
        <v>775</v>
      </c>
      <c r="J49" s="23" t="s">
        <v>775</v>
      </c>
      <c r="K49" s="23" t="s">
        <v>775</v>
      </c>
      <c r="L49" s="23" t="s">
        <v>775</v>
      </c>
      <c r="M49" s="150" t="s">
        <v>823</v>
      </c>
      <c r="N49" s="150" t="s">
        <v>825</v>
      </c>
    </row>
    <row r="50" spans="1:14" ht="77.25" customHeight="1" x14ac:dyDescent="0.25">
      <c r="A50" s="19" t="s">
        <v>1359</v>
      </c>
      <c r="B50" s="19" t="s">
        <v>811</v>
      </c>
      <c r="C50" s="22" t="s">
        <v>344</v>
      </c>
      <c r="D50" s="22" t="s">
        <v>116</v>
      </c>
      <c r="E50" s="288">
        <v>7153.4</v>
      </c>
      <c r="F50" s="288">
        <v>7153.4</v>
      </c>
      <c r="G50" s="23" t="s">
        <v>775</v>
      </c>
      <c r="H50" s="288">
        <v>7153.4</v>
      </c>
      <c r="I50" s="23" t="s">
        <v>775</v>
      </c>
      <c r="J50" s="23" t="s">
        <v>775</v>
      </c>
      <c r="K50" s="23" t="s">
        <v>775</v>
      </c>
      <c r="L50" s="23" t="s">
        <v>775</v>
      </c>
      <c r="M50" s="19" t="s">
        <v>815</v>
      </c>
      <c r="N50" s="19" t="s">
        <v>824</v>
      </c>
    </row>
    <row r="51" spans="1:14" ht="20.25" customHeight="1" x14ac:dyDescent="0.25">
      <c r="A51" s="346" t="s">
        <v>118</v>
      </c>
      <c r="B51" s="346"/>
      <c r="C51" s="346"/>
      <c r="D51" s="346"/>
      <c r="E51" s="346"/>
      <c r="F51" s="346"/>
      <c r="G51" s="346"/>
      <c r="H51" s="346"/>
      <c r="I51" s="346"/>
      <c r="J51" s="346"/>
      <c r="K51" s="346"/>
      <c r="L51" s="346"/>
      <c r="M51" s="346"/>
      <c r="N51" s="346"/>
    </row>
    <row r="52" spans="1:14" ht="29.25" customHeight="1" x14ac:dyDescent="0.25">
      <c r="A52" s="145" t="s">
        <v>1360</v>
      </c>
      <c r="B52" s="352" t="s">
        <v>120</v>
      </c>
      <c r="C52" s="11" t="s">
        <v>47</v>
      </c>
      <c r="D52" s="20" t="s">
        <v>40</v>
      </c>
      <c r="E52" s="39">
        <v>1494.126</v>
      </c>
      <c r="F52" s="39">
        <v>1494.126</v>
      </c>
      <c r="G52" s="23" t="s">
        <v>775</v>
      </c>
      <c r="H52" s="39">
        <v>15</v>
      </c>
      <c r="I52" s="39">
        <v>1461.32969</v>
      </c>
      <c r="J52" s="23" t="s">
        <v>775</v>
      </c>
      <c r="K52" s="23" t="s">
        <v>775</v>
      </c>
      <c r="L52" s="23" t="s">
        <v>775</v>
      </c>
      <c r="M52" s="352" t="s">
        <v>121</v>
      </c>
      <c r="N52" s="150" t="s">
        <v>2105</v>
      </c>
    </row>
    <row r="53" spans="1:14" ht="39" customHeight="1" x14ac:dyDescent="0.25">
      <c r="A53" s="145" t="s">
        <v>1361</v>
      </c>
      <c r="B53" s="352"/>
      <c r="C53" s="11" t="s">
        <v>47</v>
      </c>
      <c r="D53" s="20" t="s">
        <v>40</v>
      </c>
      <c r="E53" s="39">
        <v>1000</v>
      </c>
      <c r="F53" s="39">
        <v>1000</v>
      </c>
      <c r="G53" s="39">
        <v>500</v>
      </c>
      <c r="H53" s="39">
        <v>500</v>
      </c>
      <c r="I53" s="23" t="s">
        <v>775</v>
      </c>
      <c r="J53" s="23" t="s">
        <v>775</v>
      </c>
      <c r="K53" s="23" t="s">
        <v>775</v>
      </c>
      <c r="L53" s="23" t="s">
        <v>775</v>
      </c>
      <c r="M53" s="352"/>
      <c r="N53" s="150" t="s">
        <v>2105</v>
      </c>
    </row>
    <row r="54" spans="1:14" ht="29.25" customHeight="1" x14ac:dyDescent="0.25">
      <c r="A54" s="145" t="s">
        <v>133</v>
      </c>
      <c r="B54" s="352" t="s">
        <v>157</v>
      </c>
      <c r="C54" s="20" t="s">
        <v>51</v>
      </c>
      <c r="D54" s="20" t="s">
        <v>116</v>
      </c>
      <c r="E54" s="39">
        <v>800</v>
      </c>
      <c r="F54" s="39">
        <v>800</v>
      </c>
      <c r="G54" s="23" t="s">
        <v>775</v>
      </c>
      <c r="H54" s="39">
        <v>50</v>
      </c>
      <c r="I54" s="39">
        <v>500</v>
      </c>
      <c r="J54" s="23" t="s">
        <v>775</v>
      </c>
      <c r="K54" s="23" t="s">
        <v>775</v>
      </c>
      <c r="L54" s="23" t="s">
        <v>775</v>
      </c>
      <c r="M54" s="352" t="s">
        <v>135</v>
      </c>
      <c r="N54" s="150" t="s">
        <v>2105</v>
      </c>
    </row>
    <row r="55" spans="1:14" ht="31.5" x14ac:dyDescent="0.25">
      <c r="A55" s="145" t="s">
        <v>1362</v>
      </c>
      <c r="B55" s="352"/>
      <c r="C55" s="20" t="s">
        <v>51</v>
      </c>
      <c r="D55" s="20" t="s">
        <v>136</v>
      </c>
      <c r="E55" s="39">
        <v>199.374</v>
      </c>
      <c r="F55" s="39">
        <v>199.374</v>
      </c>
      <c r="G55" s="39">
        <v>199.374</v>
      </c>
      <c r="H55" s="23" t="s">
        <v>775</v>
      </c>
      <c r="I55" s="23" t="s">
        <v>775</v>
      </c>
      <c r="J55" s="23" t="s">
        <v>775</v>
      </c>
      <c r="K55" s="23" t="s">
        <v>775</v>
      </c>
      <c r="L55" s="23" t="s">
        <v>775</v>
      </c>
      <c r="M55" s="352"/>
      <c r="N55" s="150" t="s">
        <v>2105</v>
      </c>
    </row>
    <row r="56" spans="1:14" ht="36.75" customHeight="1" x14ac:dyDescent="0.25">
      <c r="A56" s="145" t="s">
        <v>137</v>
      </c>
      <c r="B56" s="352"/>
      <c r="C56" s="20" t="s">
        <v>51</v>
      </c>
      <c r="D56" s="20" t="s">
        <v>136</v>
      </c>
      <c r="E56" s="39">
        <v>99.742999999999995</v>
      </c>
      <c r="F56" s="39">
        <v>99.742999999999995</v>
      </c>
      <c r="G56" s="39">
        <v>99.742999999999995</v>
      </c>
      <c r="H56" s="23" t="s">
        <v>775</v>
      </c>
      <c r="I56" s="23" t="s">
        <v>775</v>
      </c>
      <c r="J56" s="23" t="s">
        <v>775</v>
      </c>
      <c r="K56" s="23" t="s">
        <v>775</v>
      </c>
      <c r="L56" s="23" t="s">
        <v>775</v>
      </c>
      <c r="M56" s="352"/>
      <c r="N56" s="150" t="s">
        <v>2105</v>
      </c>
    </row>
    <row r="57" spans="1:14" ht="56.25" customHeight="1" x14ac:dyDescent="0.25">
      <c r="A57" s="145" t="s">
        <v>1363</v>
      </c>
      <c r="B57" s="352" t="s">
        <v>138</v>
      </c>
      <c r="C57" s="20" t="s">
        <v>139</v>
      </c>
      <c r="D57" s="20" t="s">
        <v>140</v>
      </c>
      <c r="E57" s="39">
        <v>700</v>
      </c>
      <c r="F57" s="39">
        <v>712</v>
      </c>
      <c r="G57" s="23" t="s">
        <v>775</v>
      </c>
      <c r="H57" s="39">
        <v>12</v>
      </c>
      <c r="I57" s="39">
        <v>700</v>
      </c>
      <c r="J57" s="23" t="s">
        <v>775</v>
      </c>
      <c r="K57" s="23" t="s">
        <v>775</v>
      </c>
      <c r="L57" s="23" t="s">
        <v>775</v>
      </c>
      <c r="M57" s="352" t="s">
        <v>142</v>
      </c>
      <c r="N57" s="150" t="s">
        <v>2105</v>
      </c>
    </row>
    <row r="58" spans="1:14" ht="88.5" customHeight="1" x14ac:dyDescent="0.25">
      <c r="A58" s="145" t="s">
        <v>1364</v>
      </c>
      <c r="B58" s="352"/>
      <c r="C58" s="29" t="s">
        <v>139</v>
      </c>
      <c r="D58" s="20" t="s">
        <v>141</v>
      </c>
      <c r="E58" s="39">
        <v>3379</v>
      </c>
      <c r="F58" s="39">
        <v>1366</v>
      </c>
      <c r="G58" s="39">
        <v>1280</v>
      </c>
      <c r="H58" s="39">
        <v>86</v>
      </c>
      <c r="I58" s="23" t="s">
        <v>775</v>
      </c>
      <c r="J58" s="23" t="s">
        <v>775</v>
      </c>
      <c r="K58" s="23" t="s">
        <v>775</v>
      </c>
      <c r="L58" s="23" t="s">
        <v>775</v>
      </c>
      <c r="M58" s="352"/>
      <c r="N58" s="16" t="s">
        <v>775</v>
      </c>
    </row>
    <row r="59" spans="1:14" ht="72" customHeight="1" x14ac:dyDescent="0.25">
      <c r="A59" s="145" t="s">
        <v>146</v>
      </c>
      <c r="B59" s="145" t="s">
        <v>147</v>
      </c>
      <c r="C59" s="20" t="s">
        <v>42</v>
      </c>
      <c r="D59" s="20"/>
      <c r="E59" s="39">
        <v>273.7</v>
      </c>
      <c r="F59" s="39">
        <v>273.7</v>
      </c>
      <c r="G59" s="23" t="s">
        <v>775</v>
      </c>
      <c r="H59" s="39">
        <v>2.7</v>
      </c>
      <c r="I59" s="39">
        <v>271</v>
      </c>
      <c r="J59" s="23" t="s">
        <v>775</v>
      </c>
      <c r="K59" s="23" t="s">
        <v>775</v>
      </c>
      <c r="L59" s="23" t="s">
        <v>775</v>
      </c>
      <c r="M59" s="145" t="s">
        <v>148</v>
      </c>
      <c r="N59" s="150" t="s">
        <v>2105</v>
      </c>
    </row>
    <row r="60" spans="1:14" ht="71.25" customHeight="1" x14ac:dyDescent="0.25">
      <c r="A60" s="156" t="s">
        <v>143</v>
      </c>
      <c r="B60" s="351" t="s">
        <v>144</v>
      </c>
      <c r="C60" s="95" t="s">
        <v>74</v>
      </c>
      <c r="D60" s="5" t="s">
        <v>141</v>
      </c>
      <c r="E60" s="277">
        <v>3000</v>
      </c>
      <c r="F60" s="277">
        <v>500</v>
      </c>
      <c r="G60" s="277">
        <v>500</v>
      </c>
      <c r="H60" s="105" t="s">
        <v>775</v>
      </c>
      <c r="I60" s="105" t="s">
        <v>775</v>
      </c>
      <c r="J60" s="105" t="s">
        <v>775</v>
      </c>
      <c r="K60" s="105" t="s">
        <v>775</v>
      </c>
      <c r="L60" s="277">
        <v>500</v>
      </c>
      <c r="M60" s="156" t="s">
        <v>145</v>
      </c>
      <c r="N60" s="152" t="s">
        <v>2105</v>
      </c>
    </row>
    <row r="61" spans="1:14" ht="54.75" customHeight="1" x14ac:dyDescent="0.25">
      <c r="A61" s="156" t="s">
        <v>1365</v>
      </c>
      <c r="B61" s="351"/>
      <c r="C61" s="5" t="s">
        <v>74</v>
      </c>
      <c r="D61" s="5" t="s">
        <v>149</v>
      </c>
      <c r="E61" s="277">
        <v>1499</v>
      </c>
      <c r="F61" s="277">
        <v>900</v>
      </c>
      <c r="G61" s="105" t="s">
        <v>775</v>
      </c>
      <c r="H61" s="277">
        <v>900</v>
      </c>
      <c r="I61" s="105" t="s">
        <v>775</v>
      </c>
      <c r="J61" s="105" t="s">
        <v>775</v>
      </c>
      <c r="K61" s="105" t="s">
        <v>775</v>
      </c>
      <c r="L61" s="105" t="s">
        <v>775</v>
      </c>
      <c r="M61" s="156" t="s">
        <v>150</v>
      </c>
      <c r="N61" s="152" t="s">
        <v>2105</v>
      </c>
    </row>
    <row r="62" spans="1:14" ht="29.25" customHeight="1" x14ac:dyDescent="0.25">
      <c r="A62" s="156" t="s">
        <v>1366</v>
      </c>
      <c r="B62" s="351" t="s">
        <v>151</v>
      </c>
      <c r="C62" s="5" t="s">
        <v>344</v>
      </c>
      <c r="D62" s="5" t="s">
        <v>141</v>
      </c>
      <c r="E62" s="277">
        <v>14000</v>
      </c>
      <c r="F62" s="277">
        <v>200</v>
      </c>
      <c r="G62" s="105" t="s">
        <v>775</v>
      </c>
      <c r="H62" s="105" t="s">
        <v>775</v>
      </c>
      <c r="I62" s="105" t="s">
        <v>775</v>
      </c>
      <c r="J62" s="105" t="s">
        <v>775</v>
      </c>
      <c r="K62" s="105" t="s">
        <v>775</v>
      </c>
      <c r="L62" s="105" t="s">
        <v>775</v>
      </c>
      <c r="M62" s="156" t="s">
        <v>153</v>
      </c>
      <c r="N62" s="152" t="s">
        <v>2105</v>
      </c>
    </row>
    <row r="63" spans="1:14" ht="23.25" customHeight="1" x14ac:dyDescent="0.25">
      <c r="A63" s="156" t="s">
        <v>154</v>
      </c>
      <c r="B63" s="351"/>
      <c r="C63" s="5" t="s">
        <v>344</v>
      </c>
      <c r="D63" s="5" t="s">
        <v>155</v>
      </c>
      <c r="E63" s="277">
        <v>2182</v>
      </c>
      <c r="F63" s="277">
        <v>213.3</v>
      </c>
      <c r="G63" s="105" t="s">
        <v>775</v>
      </c>
      <c r="H63" s="277">
        <v>213.3</v>
      </c>
      <c r="I63" s="105" t="s">
        <v>775</v>
      </c>
      <c r="J63" s="105" t="s">
        <v>775</v>
      </c>
      <c r="K63" s="105" t="s">
        <v>775</v>
      </c>
      <c r="L63" s="105" t="s">
        <v>775</v>
      </c>
      <c r="M63" s="351" t="s">
        <v>156</v>
      </c>
      <c r="N63" s="152" t="s">
        <v>2105</v>
      </c>
    </row>
    <row r="64" spans="1:14" ht="42.75" customHeight="1" x14ac:dyDescent="0.25">
      <c r="A64" s="156" t="s">
        <v>1367</v>
      </c>
      <c r="B64" s="351"/>
      <c r="C64" s="5" t="s">
        <v>344</v>
      </c>
      <c r="D64" s="5" t="s">
        <v>141</v>
      </c>
      <c r="E64" s="277">
        <v>1000</v>
      </c>
      <c r="F64" s="277">
        <v>1000</v>
      </c>
      <c r="G64" s="277">
        <v>290</v>
      </c>
      <c r="H64" s="277">
        <v>75</v>
      </c>
      <c r="I64" s="105" t="s">
        <v>775</v>
      </c>
      <c r="J64" s="105" t="s">
        <v>775</v>
      </c>
      <c r="K64" s="105" t="s">
        <v>775</v>
      </c>
      <c r="L64" s="105" t="s">
        <v>775</v>
      </c>
      <c r="M64" s="351"/>
      <c r="N64" s="152" t="s">
        <v>2105</v>
      </c>
    </row>
    <row r="65" spans="1:14" ht="18" customHeight="1" x14ac:dyDescent="0.25">
      <c r="A65" s="346" t="s">
        <v>39</v>
      </c>
      <c r="B65" s="346"/>
      <c r="C65" s="346"/>
      <c r="D65" s="346"/>
      <c r="E65" s="346"/>
      <c r="F65" s="346"/>
      <c r="G65" s="346"/>
      <c r="H65" s="346"/>
      <c r="I65" s="346"/>
      <c r="J65" s="346"/>
      <c r="K65" s="346"/>
      <c r="L65" s="346"/>
      <c r="M65" s="346"/>
      <c r="N65" s="346"/>
    </row>
    <row r="66" spans="1:14" ht="85.5" customHeight="1" x14ac:dyDescent="0.25">
      <c r="A66" s="155" t="s">
        <v>110</v>
      </c>
      <c r="B66" s="144" t="s">
        <v>113</v>
      </c>
      <c r="C66" s="155" t="s">
        <v>51</v>
      </c>
      <c r="D66" s="143" t="s">
        <v>40</v>
      </c>
      <c r="E66" s="58">
        <v>9393.7999999999993</v>
      </c>
      <c r="F66" s="143">
        <v>1409.1</v>
      </c>
      <c r="G66" s="143">
        <v>3287.9</v>
      </c>
      <c r="H66" s="6" t="s">
        <v>775</v>
      </c>
      <c r="I66" s="143" t="s">
        <v>111</v>
      </c>
      <c r="J66" s="6" t="s">
        <v>775</v>
      </c>
      <c r="K66" s="6" t="s">
        <v>775</v>
      </c>
      <c r="L66" s="6" t="s">
        <v>775</v>
      </c>
      <c r="M66" s="155" t="s">
        <v>112</v>
      </c>
      <c r="N66" s="155" t="s">
        <v>41</v>
      </c>
    </row>
    <row r="67" spans="1:14" ht="18" customHeight="1" x14ac:dyDescent="0.25">
      <c r="A67" s="346" t="s">
        <v>1259</v>
      </c>
      <c r="B67" s="346"/>
      <c r="C67" s="346"/>
      <c r="D67" s="346"/>
      <c r="E67" s="346"/>
      <c r="F67" s="346"/>
      <c r="G67" s="346"/>
      <c r="H67" s="346"/>
      <c r="I67" s="346"/>
      <c r="J67" s="346"/>
      <c r="K67" s="346"/>
      <c r="L67" s="346"/>
      <c r="M67" s="346"/>
      <c r="N67" s="346"/>
    </row>
    <row r="68" spans="1:14" ht="73.5" x14ac:dyDescent="0.25">
      <c r="A68" s="146" t="s">
        <v>1272</v>
      </c>
      <c r="B68" s="146" t="s">
        <v>1273</v>
      </c>
      <c r="C68" s="11" t="s">
        <v>47</v>
      </c>
      <c r="D68" s="14" t="s">
        <v>141</v>
      </c>
      <c r="E68" s="15">
        <v>7000</v>
      </c>
      <c r="F68" s="15">
        <v>7000</v>
      </c>
      <c r="G68" s="16" t="s">
        <v>775</v>
      </c>
      <c r="H68" s="16" t="s">
        <v>775</v>
      </c>
      <c r="I68" s="16" t="s">
        <v>775</v>
      </c>
      <c r="J68" s="16" t="s">
        <v>775</v>
      </c>
      <c r="K68" s="16" t="s">
        <v>775</v>
      </c>
      <c r="L68" s="15">
        <v>7000</v>
      </c>
      <c r="M68" s="146" t="s">
        <v>1274</v>
      </c>
      <c r="N68" s="146" t="s">
        <v>1275</v>
      </c>
    </row>
    <row r="69" spans="1:14" ht="117" customHeight="1" x14ac:dyDescent="0.25">
      <c r="A69" s="146" t="s">
        <v>1281</v>
      </c>
      <c r="B69" s="146" t="s">
        <v>134</v>
      </c>
      <c r="C69" s="14" t="s">
        <v>51</v>
      </c>
      <c r="D69" s="14" t="s">
        <v>40</v>
      </c>
      <c r="E69" s="15">
        <v>250</v>
      </c>
      <c r="F69" s="166">
        <v>250</v>
      </c>
      <c r="G69" s="15">
        <v>250</v>
      </c>
      <c r="H69" s="16" t="s">
        <v>775</v>
      </c>
      <c r="I69" s="16" t="s">
        <v>775</v>
      </c>
      <c r="J69" s="16" t="s">
        <v>775</v>
      </c>
      <c r="K69" s="16" t="s">
        <v>775</v>
      </c>
      <c r="L69" s="16" t="s">
        <v>775</v>
      </c>
      <c r="M69" s="146" t="s">
        <v>1276</v>
      </c>
      <c r="N69" s="150" t="s">
        <v>2105</v>
      </c>
    </row>
    <row r="70" spans="1:14" ht="85.5" customHeight="1" x14ac:dyDescent="0.25">
      <c r="A70" s="146" t="s">
        <v>1282</v>
      </c>
      <c r="B70" s="146" t="s">
        <v>1171</v>
      </c>
      <c r="C70" s="14" t="s">
        <v>139</v>
      </c>
      <c r="D70" s="14" t="s">
        <v>149</v>
      </c>
      <c r="E70" s="15">
        <v>1450</v>
      </c>
      <c r="F70" s="166">
        <v>1450</v>
      </c>
      <c r="G70" s="15">
        <v>1450</v>
      </c>
      <c r="H70" s="16" t="s">
        <v>775</v>
      </c>
      <c r="I70" s="16" t="s">
        <v>775</v>
      </c>
      <c r="J70" s="16" t="s">
        <v>775</v>
      </c>
      <c r="K70" s="16" t="s">
        <v>775</v>
      </c>
      <c r="L70" s="16" t="s">
        <v>775</v>
      </c>
      <c r="M70" s="146" t="s">
        <v>1264</v>
      </c>
      <c r="N70" s="150" t="s">
        <v>2105</v>
      </c>
    </row>
    <row r="71" spans="1:14" ht="46.5" customHeight="1" x14ac:dyDescent="0.25">
      <c r="A71" s="146" t="s">
        <v>1277</v>
      </c>
      <c r="B71" s="146" t="s">
        <v>1283</v>
      </c>
      <c r="C71" s="14" t="s">
        <v>1278</v>
      </c>
      <c r="D71" s="14" t="s">
        <v>149</v>
      </c>
      <c r="E71" s="15">
        <f>F71</f>
        <v>1534</v>
      </c>
      <c r="F71" s="166">
        <f>SUM(G71:L71)</f>
        <v>1534</v>
      </c>
      <c r="G71" s="15">
        <v>1499</v>
      </c>
      <c r="H71" s="15">
        <v>35</v>
      </c>
      <c r="I71" s="16" t="s">
        <v>775</v>
      </c>
      <c r="J71" s="16" t="s">
        <v>775</v>
      </c>
      <c r="K71" s="16" t="s">
        <v>775</v>
      </c>
      <c r="L71" s="16" t="s">
        <v>775</v>
      </c>
      <c r="M71" s="146" t="s">
        <v>1279</v>
      </c>
      <c r="N71" s="146" t="s">
        <v>1280</v>
      </c>
    </row>
    <row r="72" spans="1:14" ht="57.75" customHeight="1" x14ac:dyDescent="0.25">
      <c r="A72" s="146" t="s">
        <v>1284</v>
      </c>
      <c r="B72" s="146" t="s">
        <v>476</v>
      </c>
      <c r="C72" s="14" t="s">
        <v>344</v>
      </c>
      <c r="D72" s="14" t="s">
        <v>40</v>
      </c>
      <c r="E72" s="15">
        <v>1172.0999999999999</v>
      </c>
      <c r="F72" s="166">
        <v>1172.0999999999999</v>
      </c>
      <c r="G72" s="15">
        <v>1172.0999999999999</v>
      </c>
      <c r="H72" s="16" t="s">
        <v>775</v>
      </c>
      <c r="I72" s="16" t="s">
        <v>775</v>
      </c>
      <c r="J72" s="16" t="s">
        <v>775</v>
      </c>
      <c r="K72" s="16" t="s">
        <v>775</v>
      </c>
      <c r="L72" s="16" t="s">
        <v>775</v>
      </c>
      <c r="M72" s="146" t="s">
        <v>1239</v>
      </c>
      <c r="N72" s="16" t="s">
        <v>775</v>
      </c>
    </row>
    <row r="73" spans="1:14" ht="17.25" customHeight="1" x14ac:dyDescent="0.25">
      <c r="A73" s="346" t="s">
        <v>646</v>
      </c>
      <c r="B73" s="346"/>
      <c r="C73" s="346"/>
      <c r="D73" s="346"/>
      <c r="E73" s="346"/>
      <c r="F73" s="346"/>
      <c r="G73" s="346"/>
      <c r="H73" s="346"/>
      <c r="I73" s="346"/>
      <c r="J73" s="346"/>
      <c r="K73" s="346"/>
      <c r="L73" s="346"/>
      <c r="M73" s="346"/>
      <c r="N73" s="346"/>
    </row>
    <row r="74" spans="1:14" ht="135" customHeight="1" x14ac:dyDescent="0.25">
      <c r="A74" s="30" t="s">
        <v>650</v>
      </c>
      <c r="B74" s="348" t="s">
        <v>651</v>
      </c>
      <c r="C74" s="11" t="s">
        <v>47</v>
      </c>
      <c r="D74" s="32" t="s">
        <v>141</v>
      </c>
      <c r="E74" s="300">
        <v>4428</v>
      </c>
      <c r="F74" s="300">
        <v>4428</v>
      </c>
      <c r="G74" s="23" t="s">
        <v>775</v>
      </c>
      <c r="H74" s="23" t="s">
        <v>775</v>
      </c>
      <c r="I74" s="300">
        <v>2266.4960000000001</v>
      </c>
      <c r="J74" s="23" t="s">
        <v>775</v>
      </c>
      <c r="K74" s="23" t="s">
        <v>775</v>
      </c>
      <c r="L74" s="23" t="s">
        <v>775</v>
      </c>
      <c r="M74" s="30" t="s">
        <v>652</v>
      </c>
      <c r="N74" s="30" t="s">
        <v>2142</v>
      </c>
    </row>
    <row r="75" spans="1:14" ht="135" customHeight="1" x14ac:dyDescent="0.25">
      <c r="A75" s="146" t="s">
        <v>653</v>
      </c>
      <c r="B75" s="348"/>
      <c r="C75" s="11" t="s">
        <v>47</v>
      </c>
      <c r="D75" s="14" t="s">
        <v>141</v>
      </c>
      <c r="E75" s="15">
        <v>3646.3</v>
      </c>
      <c r="F75" s="15">
        <v>3646.3</v>
      </c>
      <c r="G75" s="23" t="s">
        <v>775</v>
      </c>
      <c r="H75" s="23" t="s">
        <v>775</v>
      </c>
      <c r="I75" s="15">
        <v>29390.808000000001</v>
      </c>
      <c r="J75" s="23" t="s">
        <v>775</v>
      </c>
      <c r="K75" s="23" t="s">
        <v>775</v>
      </c>
      <c r="L75" s="23" t="s">
        <v>775</v>
      </c>
      <c r="M75" s="30" t="s">
        <v>654</v>
      </c>
      <c r="N75" s="30" t="s">
        <v>2142</v>
      </c>
    </row>
    <row r="76" spans="1:14" ht="111.75" customHeight="1" x14ac:dyDescent="0.25">
      <c r="A76" s="146" t="s">
        <v>655</v>
      </c>
      <c r="B76" s="146" t="s">
        <v>656</v>
      </c>
      <c r="C76" s="14" t="s">
        <v>657</v>
      </c>
      <c r="D76" s="14">
        <v>2018</v>
      </c>
      <c r="E76" s="15">
        <v>250</v>
      </c>
      <c r="F76" s="15">
        <v>250</v>
      </c>
      <c r="G76" s="15">
        <v>100</v>
      </c>
      <c r="H76" s="15" t="s">
        <v>2844</v>
      </c>
      <c r="I76" s="23" t="s">
        <v>775</v>
      </c>
      <c r="J76" s="23" t="s">
        <v>775</v>
      </c>
      <c r="K76" s="23" t="s">
        <v>775</v>
      </c>
      <c r="L76" s="23" t="s">
        <v>775</v>
      </c>
      <c r="M76" s="30" t="s">
        <v>658</v>
      </c>
      <c r="N76" s="30" t="s">
        <v>2142</v>
      </c>
    </row>
    <row r="77" spans="1:14" ht="73.5" customHeight="1" x14ac:dyDescent="0.25">
      <c r="A77" s="146" t="s">
        <v>659</v>
      </c>
      <c r="B77" s="146" t="s">
        <v>660</v>
      </c>
      <c r="C77" s="14" t="s">
        <v>661</v>
      </c>
      <c r="D77" s="14" t="s">
        <v>579</v>
      </c>
      <c r="E77" s="15">
        <v>5860</v>
      </c>
      <c r="F77" s="15">
        <v>5860</v>
      </c>
      <c r="G77" s="15">
        <v>5860</v>
      </c>
      <c r="H77" s="15">
        <v>98</v>
      </c>
      <c r="I77" s="23" t="s">
        <v>775</v>
      </c>
      <c r="J77" s="23" t="s">
        <v>775</v>
      </c>
      <c r="K77" s="23" t="s">
        <v>775</v>
      </c>
      <c r="L77" s="23" t="s">
        <v>775</v>
      </c>
      <c r="M77" s="30" t="s">
        <v>662</v>
      </c>
      <c r="N77" s="30" t="s">
        <v>2142</v>
      </c>
    </row>
    <row r="78" spans="1:14" ht="43.5" customHeight="1" x14ac:dyDescent="0.25">
      <c r="A78" s="146" t="s">
        <v>663</v>
      </c>
      <c r="B78" s="146" t="s">
        <v>664</v>
      </c>
      <c r="C78" s="14" t="s">
        <v>42</v>
      </c>
      <c r="D78" s="14" t="s">
        <v>575</v>
      </c>
      <c r="E78" s="15">
        <v>692.94799999999998</v>
      </c>
      <c r="F78" s="15">
        <v>692.94799999999998</v>
      </c>
      <c r="G78" s="15">
        <v>642.94799999999998</v>
      </c>
      <c r="H78" s="15">
        <v>30</v>
      </c>
      <c r="I78" s="23" t="s">
        <v>775</v>
      </c>
      <c r="J78" s="23" t="s">
        <v>775</v>
      </c>
      <c r="K78" s="23" t="s">
        <v>775</v>
      </c>
      <c r="L78" s="23" t="s">
        <v>775</v>
      </c>
      <c r="M78" s="30" t="s">
        <v>665</v>
      </c>
      <c r="N78" s="30" t="s">
        <v>2142</v>
      </c>
    </row>
    <row r="79" spans="1:14" ht="52.5" customHeight="1" x14ac:dyDescent="0.25">
      <c r="A79" s="146" t="s">
        <v>666</v>
      </c>
      <c r="B79" s="146" t="s">
        <v>667</v>
      </c>
      <c r="C79" s="14" t="s">
        <v>74</v>
      </c>
      <c r="D79" s="14" t="s">
        <v>668</v>
      </c>
      <c r="E79" s="15">
        <v>15000</v>
      </c>
      <c r="F79" s="15">
        <v>15000</v>
      </c>
      <c r="G79" s="15">
        <v>13500</v>
      </c>
      <c r="H79" s="15" t="s">
        <v>2845</v>
      </c>
      <c r="I79" s="23" t="s">
        <v>775</v>
      </c>
      <c r="J79" s="23" t="s">
        <v>775</v>
      </c>
      <c r="K79" s="23" t="s">
        <v>775</v>
      </c>
      <c r="L79" s="23" t="s">
        <v>775</v>
      </c>
      <c r="M79" s="30" t="s">
        <v>669</v>
      </c>
      <c r="N79" s="30" t="s">
        <v>2143</v>
      </c>
    </row>
    <row r="80" spans="1:14" ht="35.25" customHeight="1" x14ac:dyDescent="0.25">
      <c r="A80" s="146" t="s">
        <v>670</v>
      </c>
      <c r="B80" s="146" t="s">
        <v>671</v>
      </c>
      <c r="C80" s="14" t="s">
        <v>344</v>
      </c>
      <c r="D80" s="14" t="s">
        <v>575</v>
      </c>
      <c r="E80" s="15">
        <v>750</v>
      </c>
      <c r="F80" s="15">
        <v>750</v>
      </c>
      <c r="G80" s="15">
        <v>400</v>
      </c>
      <c r="H80" s="15">
        <v>299</v>
      </c>
      <c r="I80" s="23" t="s">
        <v>775</v>
      </c>
      <c r="J80" s="23" t="s">
        <v>775</v>
      </c>
      <c r="K80" s="23" t="s">
        <v>775</v>
      </c>
      <c r="L80" s="23" t="s">
        <v>775</v>
      </c>
      <c r="M80" s="146" t="s">
        <v>672</v>
      </c>
      <c r="N80" s="30" t="s">
        <v>2142</v>
      </c>
    </row>
    <row r="81" spans="1:14" ht="18.75" customHeight="1" x14ac:dyDescent="0.25">
      <c r="A81" s="346" t="s">
        <v>1265</v>
      </c>
      <c r="B81" s="346"/>
      <c r="C81" s="346"/>
      <c r="D81" s="346"/>
      <c r="E81" s="346"/>
      <c r="F81" s="346"/>
      <c r="G81" s="346"/>
      <c r="H81" s="346"/>
      <c r="I81" s="346"/>
      <c r="J81" s="346"/>
      <c r="K81" s="346"/>
      <c r="L81" s="346"/>
      <c r="M81" s="346"/>
      <c r="N81" s="346"/>
    </row>
    <row r="82" spans="1:14" ht="176.25" customHeight="1" x14ac:dyDescent="0.25">
      <c r="A82" s="144" t="s">
        <v>1589</v>
      </c>
      <c r="B82" s="144" t="s">
        <v>1598</v>
      </c>
      <c r="C82" s="11" t="s">
        <v>47</v>
      </c>
      <c r="D82" s="143">
        <v>2018</v>
      </c>
      <c r="E82" s="71">
        <v>2000</v>
      </c>
      <c r="F82" s="71">
        <v>1000</v>
      </c>
      <c r="G82" s="71">
        <v>1000</v>
      </c>
      <c r="H82" s="71" t="s">
        <v>775</v>
      </c>
      <c r="I82" s="23" t="s">
        <v>775</v>
      </c>
      <c r="J82" s="23" t="s">
        <v>775</v>
      </c>
      <c r="K82" s="23" t="s">
        <v>775</v>
      </c>
      <c r="L82" s="23" t="s">
        <v>775</v>
      </c>
      <c r="M82" s="144" t="s">
        <v>1590</v>
      </c>
      <c r="N82" s="144" t="s">
        <v>1591</v>
      </c>
    </row>
    <row r="83" spans="1:14" ht="117.75" customHeight="1" x14ac:dyDescent="0.25">
      <c r="A83" s="144" t="s">
        <v>1592</v>
      </c>
      <c r="B83" s="144" t="s">
        <v>1599</v>
      </c>
      <c r="C83" s="143" t="s">
        <v>1593</v>
      </c>
      <c r="D83" s="143" t="s">
        <v>141</v>
      </c>
      <c r="E83" s="71">
        <v>10000</v>
      </c>
      <c r="F83" s="71" t="s">
        <v>775</v>
      </c>
      <c r="G83" s="23" t="s">
        <v>775</v>
      </c>
      <c r="H83" s="23" t="s">
        <v>775</v>
      </c>
      <c r="I83" s="23" t="s">
        <v>775</v>
      </c>
      <c r="J83" s="23" t="s">
        <v>775</v>
      </c>
      <c r="K83" s="23" t="s">
        <v>775</v>
      </c>
      <c r="L83" s="71" t="s">
        <v>775</v>
      </c>
      <c r="M83" s="144" t="s">
        <v>1594</v>
      </c>
      <c r="N83" s="144" t="s">
        <v>1596</v>
      </c>
    </row>
    <row r="84" spans="1:14" ht="250.5" customHeight="1" x14ac:dyDescent="0.25">
      <c r="A84" s="144" t="s">
        <v>1595</v>
      </c>
      <c r="B84" s="155" t="s">
        <v>1627</v>
      </c>
      <c r="C84" s="143" t="s">
        <v>51</v>
      </c>
      <c r="D84" s="143">
        <v>2018</v>
      </c>
      <c r="E84" s="71">
        <v>300</v>
      </c>
      <c r="F84" s="71">
        <v>123.6</v>
      </c>
      <c r="G84" s="71" t="s">
        <v>775</v>
      </c>
      <c r="H84" s="71">
        <v>3.6</v>
      </c>
      <c r="I84" s="71" t="s">
        <v>775</v>
      </c>
      <c r="J84" s="23" t="s">
        <v>775</v>
      </c>
      <c r="K84" s="23" t="s">
        <v>775</v>
      </c>
      <c r="L84" s="23" t="s">
        <v>775</v>
      </c>
      <c r="M84" s="144" t="s">
        <v>1600</v>
      </c>
      <c r="N84" s="146" t="s">
        <v>1628</v>
      </c>
    </row>
    <row r="85" spans="1:14" ht="162" customHeight="1" x14ac:dyDescent="0.25">
      <c r="A85" s="167" t="s">
        <v>1601</v>
      </c>
      <c r="B85" s="354" t="s">
        <v>1627</v>
      </c>
      <c r="C85" s="5" t="s">
        <v>139</v>
      </c>
      <c r="D85" s="5">
        <v>2018</v>
      </c>
      <c r="E85" s="121">
        <v>600</v>
      </c>
      <c r="F85" s="277" t="s">
        <v>2846</v>
      </c>
      <c r="G85" s="277" t="s">
        <v>775</v>
      </c>
      <c r="H85" s="277" t="s">
        <v>2846</v>
      </c>
      <c r="I85" s="23" t="s">
        <v>775</v>
      </c>
      <c r="J85" s="23" t="s">
        <v>775</v>
      </c>
      <c r="K85" s="23" t="s">
        <v>775</v>
      </c>
      <c r="L85" s="23" t="s">
        <v>775</v>
      </c>
      <c r="M85" s="167" t="s">
        <v>1602</v>
      </c>
      <c r="N85" s="156" t="s">
        <v>1603</v>
      </c>
    </row>
    <row r="86" spans="1:14" ht="164.25" customHeight="1" x14ac:dyDescent="0.25">
      <c r="A86" s="144" t="s">
        <v>1606</v>
      </c>
      <c r="B86" s="355"/>
      <c r="C86" s="143" t="s">
        <v>51</v>
      </c>
      <c r="D86" s="144">
        <v>2019</v>
      </c>
      <c r="E86" s="301">
        <v>280</v>
      </c>
      <c r="F86" s="71">
        <v>25</v>
      </c>
      <c r="G86" s="23" t="s">
        <v>775</v>
      </c>
      <c r="H86" s="71">
        <v>25</v>
      </c>
      <c r="I86" s="23" t="s">
        <v>775</v>
      </c>
      <c r="J86" s="23" t="s">
        <v>775</v>
      </c>
      <c r="K86" s="23" t="s">
        <v>775</v>
      </c>
      <c r="L86" s="23" t="s">
        <v>775</v>
      </c>
      <c r="M86" s="144" t="s">
        <v>1604</v>
      </c>
      <c r="N86" s="144" t="s">
        <v>1603</v>
      </c>
    </row>
    <row r="87" spans="1:14" ht="151.5" customHeight="1" x14ac:dyDescent="0.25">
      <c r="A87" s="156" t="s">
        <v>1607</v>
      </c>
      <c r="B87" s="155" t="s">
        <v>1627</v>
      </c>
      <c r="C87" s="143" t="s">
        <v>51</v>
      </c>
      <c r="D87" s="144">
        <v>2019</v>
      </c>
      <c r="E87" s="301">
        <v>320</v>
      </c>
      <c r="F87" s="71">
        <v>140</v>
      </c>
      <c r="G87" s="23" t="s">
        <v>775</v>
      </c>
      <c r="H87" s="71">
        <v>140</v>
      </c>
      <c r="I87" s="23" t="s">
        <v>775</v>
      </c>
      <c r="J87" s="23" t="s">
        <v>775</v>
      </c>
      <c r="K87" s="23" t="s">
        <v>775</v>
      </c>
      <c r="L87" s="23" t="s">
        <v>775</v>
      </c>
      <c r="M87" s="144" t="s">
        <v>1605</v>
      </c>
      <c r="N87" s="144" t="s">
        <v>1603</v>
      </c>
    </row>
    <row r="88" spans="1:14" ht="199.5" customHeight="1" x14ac:dyDescent="0.25">
      <c r="A88" s="156" t="s">
        <v>1617</v>
      </c>
      <c r="B88" s="144" t="s">
        <v>1618</v>
      </c>
      <c r="C88" s="143" t="s">
        <v>42</v>
      </c>
      <c r="D88" s="53">
        <v>2018</v>
      </c>
      <c r="E88" s="71">
        <v>800</v>
      </c>
      <c r="F88" s="71" t="s">
        <v>2847</v>
      </c>
      <c r="G88" s="23" t="s">
        <v>775</v>
      </c>
      <c r="H88" s="71" t="s">
        <v>2847</v>
      </c>
      <c r="I88" s="23" t="s">
        <v>775</v>
      </c>
      <c r="J88" s="23" t="s">
        <v>775</v>
      </c>
      <c r="K88" s="23" t="s">
        <v>775</v>
      </c>
      <c r="L88" s="23" t="s">
        <v>775</v>
      </c>
      <c r="M88" s="144" t="s">
        <v>1619</v>
      </c>
      <c r="N88" s="144" t="s">
        <v>1622</v>
      </c>
    </row>
    <row r="89" spans="1:14" ht="177.75" customHeight="1" x14ac:dyDescent="0.25">
      <c r="A89" s="156" t="s">
        <v>1620</v>
      </c>
      <c r="B89" s="353" t="s">
        <v>1626</v>
      </c>
      <c r="C89" s="127"/>
      <c r="D89" s="144">
        <v>2018</v>
      </c>
      <c r="E89" s="121">
        <v>1500</v>
      </c>
      <c r="F89" s="71" t="s">
        <v>2848</v>
      </c>
      <c r="G89" s="23" t="s">
        <v>775</v>
      </c>
      <c r="H89" s="71" t="s">
        <v>2848</v>
      </c>
      <c r="I89" s="23" t="s">
        <v>775</v>
      </c>
      <c r="J89" s="23" t="s">
        <v>775</v>
      </c>
      <c r="K89" s="23" t="s">
        <v>775</v>
      </c>
      <c r="L89" s="23" t="s">
        <v>775</v>
      </c>
      <c r="M89" s="144" t="s">
        <v>1621</v>
      </c>
      <c r="N89" s="144" t="s">
        <v>1623</v>
      </c>
    </row>
    <row r="90" spans="1:14" ht="83.25" customHeight="1" x14ac:dyDescent="0.25">
      <c r="A90" s="144" t="s">
        <v>1624</v>
      </c>
      <c r="B90" s="353"/>
      <c r="C90" s="143" t="s">
        <v>42</v>
      </c>
      <c r="D90" s="143">
        <v>2020</v>
      </c>
      <c r="E90" s="71">
        <v>400</v>
      </c>
      <c r="F90" s="71">
        <v>261.5</v>
      </c>
      <c r="G90" s="23" t="s">
        <v>775</v>
      </c>
      <c r="H90" s="71">
        <v>261.5</v>
      </c>
      <c r="I90" s="23" t="s">
        <v>775</v>
      </c>
      <c r="J90" s="23" t="s">
        <v>775</v>
      </c>
      <c r="K90" s="23" t="s">
        <v>775</v>
      </c>
      <c r="L90" s="23" t="s">
        <v>775</v>
      </c>
      <c r="M90" s="144" t="s">
        <v>1625</v>
      </c>
      <c r="N90" s="144" t="s">
        <v>1603</v>
      </c>
    </row>
    <row r="91" spans="1:14" ht="15" customHeight="1" x14ac:dyDescent="0.25">
      <c r="A91" s="346" t="s">
        <v>1266</v>
      </c>
      <c r="B91" s="346"/>
      <c r="C91" s="346"/>
      <c r="D91" s="346"/>
      <c r="E91" s="346"/>
      <c r="F91" s="346"/>
      <c r="G91" s="346"/>
      <c r="H91" s="346"/>
      <c r="I91" s="346"/>
      <c r="J91" s="346"/>
      <c r="K91" s="346"/>
      <c r="L91" s="346"/>
      <c r="M91" s="346"/>
      <c r="N91" s="346"/>
    </row>
    <row r="92" spans="1:14" ht="53.25" customHeight="1" x14ac:dyDescent="0.25">
      <c r="A92" s="55" t="s">
        <v>1950</v>
      </c>
      <c r="B92" s="55" t="s">
        <v>592</v>
      </c>
      <c r="C92" s="100" t="s">
        <v>1350</v>
      </c>
      <c r="D92" s="123" t="s">
        <v>141</v>
      </c>
      <c r="E92" s="100" t="s">
        <v>1951</v>
      </c>
      <c r="F92" s="302">
        <v>820</v>
      </c>
      <c r="G92" s="89" t="s">
        <v>775</v>
      </c>
      <c r="H92" s="302">
        <v>820</v>
      </c>
      <c r="I92" s="89" t="s">
        <v>775</v>
      </c>
      <c r="J92" s="89" t="s">
        <v>775</v>
      </c>
      <c r="K92" s="89" t="s">
        <v>775</v>
      </c>
      <c r="L92" s="89" t="s">
        <v>775</v>
      </c>
      <c r="M92" s="55" t="s">
        <v>1952</v>
      </c>
      <c r="N92" s="55" t="s">
        <v>1957</v>
      </c>
    </row>
    <row r="93" spans="1:14" ht="75.75" customHeight="1" x14ac:dyDescent="0.25">
      <c r="A93" s="148" t="s">
        <v>1954</v>
      </c>
      <c r="B93" s="148" t="s">
        <v>527</v>
      </c>
      <c r="C93" s="66" t="s">
        <v>51</v>
      </c>
      <c r="D93" s="66" t="s">
        <v>141</v>
      </c>
      <c r="E93" s="62" t="s">
        <v>1955</v>
      </c>
      <c r="F93" s="67">
        <v>450</v>
      </c>
      <c r="G93" s="67">
        <v>450</v>
      </c>
      <c r="H93" s="89" t="s">
        <v>775</v>
      </c>
      <c r="I93" s="89" t="s">
        <v>775</v>
      </c>
      <c r="J93" s="89" t="s">
        <v>775</v>
      </c>
      <c r="K93" s="89" t="s">
        <v>775</v>
      </c>
      <c r="L93" s="89" t="s">
        <v>775</v>
      </c>
      <c r="M93" s="148" t="s">
        <v>1956</v>
      </c>
      <c r="N93" s="148" t="s">
        <v>1957</v>
      </c>
    </row>
    <row r="94" spans="1:14" ht="18.75" customHeight="1" x14ac:dyDescent="0.25">
      <c r="A94" s="350" t="s">
        <v>1267</v>
      </c>
      <c r="B94" s="350"/>
      <c r="C94" s="350"/>
      <c r="D94" s="350"/>
      <c r="E94" s="350"/>
      <c r="F94" s="350"/>
      <c r="G94" s="350"/>
      <c r="H94" s="350"/>
      <c r="I94" s="350"/>
      <c r="J94" s="350"/>
      <c r="K94" s="350"/>
      <c r="L94" s="350"/>
      <c r="M94" s="350"/>
      <c r="N94" s="350"/>
    </row>
    <row r="95" spans="1:14" ht="81.75" customHeight="1" x14ac:dyDescent="0.25">
      <c r="A95" s="144" t="s">
        <v>1822</v>
      </c>
      <c r="B95" s="144" t="s">
        <v>527</v>
      </c>
      <c r="C95" s="143" t="s">
        <v>51</v>
      </c>
      <c r="D95" s="143" t="s">
        <v>141</v>
      </c>
      <c r="E95" s="71">
        <v>98700</v>
      </c>
      <c r="F95" s="71">
        <v>39657</v>
      </c>
      <c r="G95" s="71">
        <v>34657</v>
      </c>
      <c r="H95" s="71">
        <v>5000</v>
      </c>
      <c r="I95" s="71" t="s">
        <v>775</v>
      </c>
      <c r="J95" s="71" t="s">
        <v>775</v>
      </c>
      <c r="K95" s="71" t="s">
        <v>775</v>
      </c>
      <c r="L95" s="71" t="s">
        <v>775</v>
      </c>
      <c r="M95" s="144" t="s">
        <v>1823</v>
      </c>
      <c r="N95" s="152" t="s">
        <v>2105</v>
      </c>
    </row>
    <row r="96" spans="1:14" ht="63" customHeight="1" x14ac:dyDescent="0.25">
      <c r="A96" s="144" t="s">
        <v>1824</v>
      </c>
      <c r="B96" s="144" t="s">
        <v>1825</v>
      </c>
      <c r="C96" s="143" t="s">
        <v>74</v>
      </c>
      <c r="D96" s="143" t="s">
        <v>141</v>
      </c>
      <c r="E96" s="71">
        <v>10548.53</v>
      </c>
      <c r="F96" s="71" t="s">
        <v>775</v>
      </c>
      <c r="G96" s="71" t="s">
        <v>775</v>
      </c>
      <c r="H96" s="71" t="s">
        <v>775</v>
      </c>
      <c r="I96" s="71" t="s">
        <v>775</v>
      </c>
      <c r="J96" s="71" t="s">
        <v>775</v>
      </c>
      <c r="K96" s="71" t="s">
        <v>775</v>
      </c>
      <c r="L96" s="71" t="s">
        <v>775</v>
      </c>
      <c r="M96" s="144" t="s">
        <v>1826</v>
      </c>
      <c r="N96" s="152" t="s">
        <v>2105</v>
      </c>
    </row>
    <row r="97" spans="1:15" ht="18.75" customHeight="1" x14ac:dyDescent="0.25">
      <c r="A97" s="346" t="s">
        <v>1268</v>
      </c>
      <c r="B97" s="346"/>
      <c r="C97" s="346"/>
      <c r="D97" s="346"/>
      <c r="E97" s="346"/>
      <c r="F97" s="346"/>
      <c r="G97" s="346"/>
      <c r="H97" s="346"/>
      <c r="I97" s="346"/>
      <c r="J97" s="346"/>
      <c r="K97" s="346"/>
      <c r="L97" s="346"/>
      <c r="M97" s="346"/>
      <c r="N97" s="346"/>
      <c r="O97" s="126"/>
    </row>
    <row r="98" spans="1:15" ht="109.5" customHeight="1" x14ac:dyDescent="0.25">
      <c r="A98" s="152" t="s">
        <v>2040</v>
      </c>
      <c r="B98" s="1" t="s">
        <v>1024</v>
      </c>
      <c r="C98" s="6" t="s">
        <v>51</v>
      </c>
      <c r="D98" s="6">
        <v>2018</v>
      </c>
      <c r="E98" s="105">
        <v>6000</v>
      </c>
      <c r="F98" s="122" t="s">
        <v>775</v>
      </c>
      <c r="G98" s="105">
        <v>5900</v>
      </c>
      <c r="H98" s="105">
        <v>100</v>
      </c>
      <c r="I98" s="105" t="s">
        <v>775</v>
      </c>
      <c r="J98" s="105" t="s">
        <v>775</v>
      </c>
      <c r="K98" s="105" t="s">
        <v>775</v>
      </c>
      <c r="L98" s="105" t="s">
        <v>775</v>
      </c>
      <c r="M98" s="152" t="s">
        <v>2041</v>
      </c>
      <c r="N98" s="152" t="s">
        <v>2105</v>
      </c>
      <c r="O98" s="126"/>
    </row>
    <row r="99" spans="1:15" ht="52.5" x14ac:dyDescent="0.25">
      <c r="A99" s="152" t="s">
        <v>2042</v>
      </c>
      <c r="B99" s="1"/>
      <c r="C99" s="6" t="s">
        <v>51</v>
      </c>
      <c r="D99" s="143">
        <v>2019</v>
      </c>
      <c r="E99" s="71">
        <v>707</v>
      </c>
      <c r="F99" s="121" t="s">
        <v>775</v>
      </c>
      <c r="G99" s="71">
        <v>707</v>
      </c>
      <c r="H99" s="71" t="s">
        <v>775</v>
      </c>
      <c r="I99" s="105" t="s">
        <v>775</v>
      </c>
      <c r="J99" s="105" t="s">
        <v>775</v>
      </c>
      <c r="K99" s="105" t="s">
        <v>775</v>
      </c>
      <c r="L99" s="105" t="s">
        <v>775</v>
      </c>
      <c r="M99" s="146" t="s">
        <v>1276</v>
      </c>
      <c r="N99" s="152" t="s">
        <v>2105</v>
      </c>
      <c r="O99" s="126"/>
    </row>
    <row r="100" spans="1:15" ht="63" x14ac:dyDescent="0.25">
      <c r="A100" s="152" t="s">
        <v>2043</v>
      </c>
      <c r="B100" s="152" t="s">
        <v>2044</v>
      </c>
      <c r="C100" s="143" t="s">
        <v>42</v>
      </c>
      <c r="D100" s="143">
        <v>2019</v>
      </c>
      <c r="E100" s="71" t="s">
        <v>775</v>
      </c>
      <c r="F100" s="71">
        <v>1329.6759999999999</v>
      </c>
      <c r="G100" s="71">
        <v>1329.6759999999999</v>
      </c>
      <c r="H100" s="71" t="s">
        <v>775</v>
      </c>
      <c r="I100" s="105" t="s">
        <v>775</v>
      </c>
      <c r="J100" s="105" t="s">
        <v>775</v>
      </c>
      <c r="K100" s="105" t="s">
        <v>775</v>
      </c>
      <c r="L100" s="105" t="s">
        <v>775</v>
      </c>
      <c r="M100" s="6" t="s">
        <v>775</v>
      </c>
      <c r="N100" s="152" t="s">
        <v>2105</v>
      </c>
      <c r="O100" s="126"/>
    </row>
    <row r="101" spans="1:15" ht="18.75" customHeight="1" x14ac:dyDescent="0.25">
      <c r="A101" s="350" t="s">
        <v>1269</v>
      </c>
      <c r="B101" s="350"/>
      <c r="C101" s="350"/>
      <c r="D101" s="350"/>
      <c r="E101" s="350"/>
      <c r="F101" s="350"/>
      <c r="G101" s="350"/>
      <c r="H101" s="350"/>
      <c r="I101" s="350"/>
      <c r="J101" s="350"/>
      <c r="K101" s="350"/>
      <c r="L101" s="350"/>
      <c r="M101" s="350"/>
      <c r="N101" s="350"/>
    </row>
    <row r="102" spans="1:15" ht="100.5" customHeight="1" x14ac:dyDescent="0.25">
      <c r="A102" s="152" t="s">
        <v>1850</v>
      </c>
      <c r="B102" s="144" t="s">
        <v>1210</v>
      </c>
      <c r="C102" s="143" t="s">
        <v>344</v>
      </c>
      <c r="D102" s="143" t="s">
        <v>141</v>
      </c>
      <c r="E102" s="143">
        <v>1496.3</v>
      </c>
      <c r="F102" s="53">
        <v>1496.3</v>
      </c>
      <c r="G102" s="143" t="s">
        <v>775</v>
      </c>
      <c r="H102" s="143" t="s">
        <v>775</v>
      </c>
      <c r="I102" s="143" t="s">
        <v>775</v>
      </c>
      <c r="J102" s="143" t="s">
        <v>775</v>
      </c>
      <c r="K102" s="143" t="s">
        <v>775</v>
      </c>
      <c r="L102" s="143" t="s">
        <v>775</v>
      </c>
      <c r="M102" s="116" t="s">
        <v>2849</v>
      </c>
      <c r="N102" s="144" t="s">
        <v>2144</v>
      </c>
    </row>
    <row r="103" spans="1:15" ht="80.25" customHeight="1" x14ac:dyDescent="0.25">
      <c r="A103" s="144" t="s">
        <v>1851</v>
      </c>
      <c r="B103" s="144" t="s">
        <v>1210</v>
      </c>
      <c r="C103" s="143" t="s">
        <v>344</v>
      </c>
      <c r="D103" s="143" t="s">
        <v>141</v>
      </c>
      <c r="E103" s="71">
        <v>288</v>
      </c>
      <c r="F103" s="71" t="s">
        <v>775</v>
      </c>
      <c r="G103" s="71">
        <v>144</v>
      </c>
      <c r="H103" s="143" t="s">
        <v>775</v>
      </c>
      <c r="I103" s="143" t="s">
        <v>775</v>
      </c>
      <c r="J103" s="143" t="s">
        <v>775</v>
      </c>
      <c r="K103" s="143" t="s">
        <v>775</v>
      </c>
      <c r="L103" s="143" t="s">
        <v>775</v>
      </c>
      <c r="M103" s="116" t="s">
        <v>2850</v>
      </c>
      <c r="N103" s="116" t="s">
        <v>1852</v>
      </c>
    </row>
    <row r="104" spans="1:15" ht="20.25" customHeight="1" x14ac:dyDescent="0.25">
      <c r="A104" s="346" t="s">
        <v>1128</v>
      </c>
      <c r="B104" s="346"/>
      <c r="C104" s="346"/>
      <c r="D104" s="346"/>
      <c r="E104" s="346"/>
      <c r="F104" s="346"/>
      <c r="G104" s="346"/>
      <c r="H104" s="346"/>
      <c r="I104" s="346"/>
      <c r="J104" s="346"/>
      <c r="K104" s="346"/>
      <c r="L104" s="346"/>
      <c r="M104" s="346"/>
      <c r="N104" s="346"/>
    </row>
    <row r="105" spans="1:15" ht="49.5" customHeight="1" x14ac:dyDescent="0.25">
      <c r="A105" s="150" t="s">
        <v>1129</v>
      </c>
      <c r="B105" s="146" t="s">
        <v>973</v>
      </c>
      <c r="C105" s="14" t="s">
        <v>51</v>
      </c>
      <c r="D105" s="14" t="s">
        <v>40</v>
      </c>
      <c r="E105" s="15">
        <v>1000</v>
      </c>
      <c r="F105" s="15">
        <v>123</v>
      </c>
      <c r="G105" s="23" t="s">
        <v>775</v>
      </c>
      <c r="H105" s="15">
        <v>123</v>
      </c>
      <c r="I105" s="23" t="s">
        <v>775</v>
      </c>
      <c r="J105" s="23" t="s">
        <v>775</v>
      </c>
      <c r="K105" s="23" t="s">
        <v>775</v>
      </c>
      <c r="L105" s="23" t="s">
        <v>775</v>
      </c>
      <c r="M105" s="146" t="s">
        <v>2145</v>
      </c>
      <c r="N105" s="152" t="s">
        <v>2105</v>
      </c>
    </row>
    <row r="106" spans="1:15" ht="40.5" customHeight="1" x14ac:dyDescent="0.25">
      <c r="A106" s="168" t="s">
        <v>1130</v>
      </c>
      <c r="B106" s="146" t="s">
        <v>473</v>
      </c>
      <c r="C106" s="14" t="s">
        <v>42</v>
      </c>
      <c r="D106" s="14" t="s">
        <v>155</v>
      </c>
      <c r="E106" s="43">
        <v>6000</v>
      </c>
      <c r="F106" s="15">
        <v>205.41800000000001</v>
      </c>
      <c r="G106" s="23" t="s">
        <v>775</v>
      </c>
      <c r="H106" s="40">
        <v>205.41800000000001</v>
      </c>
      <c r="I106" s="23" t="s">
        <v>775</v>
      </c>
      <c r="J106" s="23" t="s">
        <v>775</v>
      </c>
      <c r="K106" s="23" t="s">
        <v>775</v>
      </c>
      <c r="L106" s="23" t="s">
        <v>775</v>
      </c>
      <c r="M106" s="146" t="s">
        <v>2146</v>
      </c>
      <c r="N106" s="152" t="s">
        <v>2105</v>
      </c>
    </row>
    <row r="107" spans="1:15" ht="18.75" customHeight="1" x14ac:dyDescent="0.25">
      <c r="A107" s="346" t="s">
        <v>1270</v>
      </c>
      <c r="B107" s="346"/>
      <c r="C107" s="346"/>
      <c r="D107" s="346"/>
      <c r="E107" s="346"/>
      <c r="F107" s="346"/>
      <c r="G107" s="346"/>
      <c r="H107" s="346"/>
      <c r="I107" s="346"/>
      <c r="J107" s="346"/>
      <c r="K107" s="346"/>
      <c r="L107" s="346"/>
      <c r="M107" s="346"/>
      <c r="N107" s="346"/>
    </row>
    <row r="108" spans="1:15" ht="37.5" customHeight="1" x14ac:dyDescent="0.25">
      <c r="A108" s="148" t="s">
        <v>2147</v>
      </c>
      <c r="B108" s="354" t="s">
        <v>2151</v>
      </c>
      <c r="C108" s="62" t="s">
        <v>74</v>
      </c>
      <c r="D108" s="271" t="s">
        <v>40</v>
      </c>
      <c r="E108" s="67">
        <v>2000</v>
      </c>
      <c r="F108" s="67">
        <v>1000</v>
      </c>
      <c r="G108" s="72">
        <v>1000</v>
      </c>
      <c r="H108" s="67" t="s">
        <v>775</v>
      </c>
      <c r="I108" s="67" t="s">
        <v>775</v>
      </c>
      <c r="J108" s="67" t="s">
        <v>775</v>
      </c>
      <c r="K108" s="67" t="s">
        <v>775</v>
      </c>
      <c r="L108" s="67" t="s">
        <v>775</v>
      </c>
      <c r="M108" s="148" t="s">
        <v>2150</v>
      </c>
      <c r="N108" s="152" t="s">
        <v>2105</v>
      </c>
    </row>
    <row r="109" spans="1:15" ht="39.75" customHeight="1" x14ac:dyDescent="0.25">
      <c r="A109" s="148" t="s">
        <v>2148</v>
      </c>
      <c r="B109" s="355"/>
      <c r="C109" s="62" t="s">
        <v>74</v>
      </c>
      <c r="D109" s="271" t="s">
        <v>40</v>
      </c>
      <c r="E109" s="67">
        <v>2000</v>
      </c>
      <c r="F109" s="67">
        <v>2000</v>
      </c>
      <c r="G109" s="67">
        <v>2000</v>
      </c>
      <c r="H109" s="67" t="s">
        <v>775</v>
      </c>
      <c r="I109" s="67" t="s">
        <v>775</v>
      </c>
      <c r="J109" s="67" t="s">
        <v>775</v>
      </c>
      <c r="K109" s="67" t="s">
        <v>775</v>
      </c>
      <c r="L109" s="67" t="s">
        <v>775</v>
      </c>
      <c r="M109" s="148" t="s">
        <v>2150</v>
      </c>
      <c r="N109" s="152" t="s">
        <v>2105</v>
      </c>
    </row>
    <row r="110" spans="1:15" ht="42" customHeight="1" x14ac:dyDescent="0.25">
      <c r="A110" s="148" t="s">
        <v>2149</v>
      </c>
      <c r="B110" s="144" t="s">
        <v>2152</v>
      </c>
      <c r="C110" s="62" t="s">
        <v>42</v>
      </c>
      <c r="D110" s="271" t="s">
        <v>40</v>
      </c>
      <c r="E110" s="67">
        <v>300</v>
      </c>
      <c r="F110" s="67">
        <v>300</v>
      </c>
      <c r="G110" s="67">
        <v>206.9</v>
      </c>
      <c r="H110" s="67" t="s">
        <v>775</v>
      </c>
      <c r="I110" s="67" t="s">
        <v>775</v>
      </c>
      <c r="J110" s="67" t="s">
        <v>775</v>
      </c>
      <c r="K110" s="67" t="s">
        <v>775</v>
      </c>
      <c r="L110" s="67" t="s">
        <v>775</v>
      </c>
      <c r="M110" s="146" t="s">
        <v>2146</v>
      </c>
      <c r="N110" s="152" t="s">
        <v>2105</v>
      </c>
    </row>
    <row r="111" spans="1:15" ht="20.25" customHeight="1" x14ac:dyDescent="0.25">
      <c r="A111" s="346" t="s">
        <v>936</v>
      </c>
      <c r="B111" s="346"/>
      <c r="C111" s="346"/>
      <c r="D111" s="346"/>
      <c r="E111" s="346"/>
      <c r="F111" s="346"/>
      <c r="G111" s="346"/>
      <c r="H111" s="346"/>
      <c r="I111" s="346"/>
      <c r="J111" s="346"/>
      <c r="K111" s="346"/>
      <c r="L111" s="346"/>
      <c r="M111" s="346"/>
      <c r="N111" s="346"/>
    </row>
    <row r="112" spans="1:15" ht="84.75" customHeight="1" x14ac:dyDescent="0.25">
      <c r="A112" s="26" t="s">
        <v>991</v>
      </c>
      <c r="B112" s="26" t="s">
        <v>992</v>
      </c>
      <c r="C112" s="6" t="s">
        <v>51</v>
      </c>
      <c r="D112" s="12">
        <v>2018</v>
      </c>
      <c r="E112" s="13">
        <v>5000</v>
      </c>
      <c r="F112" s="13">
        <v>1546.7</v>
      </c>
      <c r="G112" s="13">
        <v>1546.7</v>
      </c>
      <c r="H112" s="16" t="s">
        <v>775</v>
      </c>
      <c r="I112" s="16" t="s">
        <v>775</v>
      </c>
      <c r="J112" s="16" t="s">
        <v>775</v>
      </c>
      <c r="K112" s="16" t="s">
        <v>775</v>
      </c>
      <c r="L112" s="16" t="s">
        <v>775</v>
      </c>
      <c r="M112" s="150" t="s">
        <v>1018</v>
      </c>
      <c r="N112" s="152" t="s">
        <v>2153</v>
      </c>
    </row>
    <row r="113" spans="1:14" ht="54.75" customHeight="1" x14ac:dyDescent="0.25">
      <c r="A113" s="26" t="s">
        <v>1012</v>
      </c>
      <c r="B113" s="26" t="s">
        <v>1013</v>
      </c>
      <c r="C113" s="14" t="s">
        <v>344</v>
      </c>
      <c r="D113" s="33">
        <v>2018</v>
      </c>
      <c r="E113" s="13">
        <v>500</v>
      </c>
      <c r="F113" s="13">
        <v>161.5</v>
      </c>
      <c r="G113" s="13">
        <v>161.5</v>
      </c>
      <c r="H113" s="16" t="s">
        <v>775</v>
      </c>
      <c r="I113" s="16" t="s">
        <v>775</v>
      </c>
      <c r="J113" s="16" t="s">
        <v>775</v>
      </c>
      <c r="K113" s="16" t="s">
        <v>775</v>
      </c>
      <c r="L113" s="16" t="s">
        <v>775</v>
      </c>
      <c r="M113" s="147" t="s">
        <v>1016</v>
      </c>
      <c r="N113" s="150" t="s">
        <v>1725</v>
      </c>
    </row>
    <row r="114" spans="1:14" ht="44.25" customHeight="1" x14ac:dyDescent="0.25">
      <c r="A114" s="26" t="s">
        <v>1014</v>
      </c>
      <c r="B114" s="26" t="s">
        <v>1015</v>
      </c>
      <c r="C114" s="14" t="s">
        <v>344</v>
      </c>
      <c r="D114" s="33">
        <v>2018</v>
      </c>
      <c r="E114" s="13">
        <v>2500</v>
      </c>
      <c r="F114" s="13">
        <v>1000</v>
      </c>
      <c r="G114" s="13">
        <v>1000</v>
      </c>
      <c r="H114" s="16" t="s">
        <v>775</v>
      </c>
      <c r="I114" s="16" t="s">
        <v>775</v>
      </c>
      <c r="J114" s="16" t="s">
        <v>775</v>
      </c>
      <c r="K114" s="16" t="s">
        <v>775</v>
      </c>
      <c r="L114" s="16" t="s">
        <v>775</v>
      </c>
      <c r="M114" s="146" t="s">
        <v>1017</v>
      </c>
      <c r="N114" s="150" t="s">
        <v>1725</v>
      </c>
    </row>
    <row r="115" spans="1:14" ht="18.75" customHeight="1" x14ac:dyDescent="0.25">
      <c r="A115" s="346" t="s">
        <v>1271</v>
      </c>
      <c r="B115" s="346"/>
      <c r="C115" s="346"/>
      <c r="D115" s="346"/>
      <c r="E115" s="346"/>
      <c r="F115" s="346"/>
      <c r="G115" s="346"/>
      <c r="H115" s="346"/>
      <c r="I115" s="346"/>
      <c r="J115" s="346"/>
      <c r="K115" s="346"/>
      <c r="L115" s="346"/>
      <c r="M115" s="346"/>
      <c r="N115" s="346"/>
    </row>
    <row r="116" spans="1:14" ht="54" customHeight="1" x14ac:dyDescent="0.25">
      <c r="A116" s="152" t="s">
        <v>1921</v>
      </c>
      <c r="B116" s="152" t="s">
        <v>1922</v>
      </c>
      <c r="C116" s="14" t="s">
        <v>344</v>
      </c>
      <c r="D116" s="143" t="s">
        <v>1933</v>
      </c>
      <c r="E116" s="277">
        <v>23865.23</v>
      </c>
      <c r="F116" s="131">
        <v>1621.51</v>
      </c>
      <c r="G116" s="71" t="s">
        <v>775</v>
      </c>
      <c r="H116" s="71" t="s">
        <v>775</v>
      </c>
      <c r="I116" s="131">
        <v>1621.51</v>
      </c>
      <c r="J116" s="71" t="s">
        <v>775</v>
      </c>
      <c r="K116" s="71" t="s">
        <v>775</v>
      </c>
      <c r="L116" s="71" t="s">
        <v>775</v>
      </c>
      <c r="M116" s="146" t="s">
        <v>1017</v>
      </c>
      <c r="N116" s="144" t="s">
        <v>1923</v>
      </c>
    </row>
    <row r="117" spans="1:14" ht="84" customHeight="1" x14ac:dyDescent="0.25">
      <c r="A117" s="152" t="s">
        <v>2154</v>
      </c>
      <c r="B117" s="50" t="s">
        <v>1924</v>
      </c>
      <c r="C117" s="14" t="s">
        <v>344</v>
      </c>
      <c r="D117" s="143">
        <v>2018</v>
      </c>
      <c r="E117" s="277">
        <v>1500</v>
      </c>
      <c r="F117" s="277">
        <v>1500</v>
      </c>
      <c r="G117" s="71" t="s">
        <v>775</v>
      </c>
      <c r="H117" s="71" t="s">
        <v>775</v>
      </c>
      <c r="I117" s="71" t="s">
        <v>775</v>
      </c>
      <c r="J117" s="71" t="s">
        <v>775</v>
      </c>
      <c r="K117" s="71" t="s">
        <v>775</v>
      </c>
      <c r="L117" s="71" t="s">
        <v>775</v>
      </c>
      <c r="M117" s="146" t="s">
        <v>1017</v>
      </c>
      <c r="N117" s="152" t="s">
        <v>1908</v>
      </c>
    </row>
    <row r="118" spans="1:14" ht="75" customHeight="1" x14ac:dyDescent="0.25">
      <c r="A118" s="152" t="s">
        <v>1932</v>
      </c>
      <c r="B118" s="50" t="s">
        <v>1924</v>
      </c>
      <c r="C118" s="14" t="s">
        <v>344</v>
      </c>
      <c r="D118" s="143">
        <v>2018</v>
      </c>
      <c r="E118" s="277">
        <v>330</v>
      </c>
      <c r="F118" s="277">
        <v>330</v>
      </c>
      <c r="G118" s="71" t="s">
        <v>775</v>
      </c>
      <c r="H118" s="71" t="s">
        <v>775</v>
      </c>
      <c r="I118" s="71" t="s">
        <v>775</v>
      </c>
      <c r="J118" s="71" t="s">
        <v>775</v>
      </c>
      <c r="K118" s="71" t="s">
        <v>775</v>
      </c>
      <c r="L118" s="71" t="s">
        <v>775</v>
      </c>
      <c r="M118" s="146" t="s">
        <v>1017</v>
      </c>
      <c r="N118" s="152" t="s">
        <v>2142</v>
      </c>
    </row>
    <row r="119" spans="1:14" ht="55.5" customHeight="1" x14ac:dyDescent="0.25">
      <c r="A119" s="152" t="s">
        <v>1926</v>
      </c>
      <c r="B119" s="152" t="s">
        <v>555</v>
      </c>
      <c r="C119" s="14" t="s">
        <v>344</v>
      </c>
      <c r="D119" s="143">
        <v>2018</v>
      </c>
      <c r="E119" s="277">
        <v>32345</v>
      </c>
      <c r="F119" s="303">
        <v>32345</v>
      </c>
      <c r="G119" s="71" t="s">
        <v>775</v>
      </c>
      <c r="H119" s="71" t="s">
        <v>775</v>
      </c>
      <c r="I119" s="71" t="s">
        <v>775</v>
      </c>
      <c r="J119" s="71" t="s">
        <v>775</v>
      </c>
      <c r="K119" s="71" t="s">
        <v>775</v>
      </c>
      <c r="L119" s="71" t="s">
        <v>775</v>
      </c>
      <c r="M119" s="146" t="s">
        <v>1017</v>
      </c>
      <c r="N119" s="144" t="s">
        <v>825</v>
      </c>
    </row>
    <row r="120" spans="1:14" ht="100.5" customHeight="1" x14ac:dyDescent="0.25">
      <c r="A120" s="152" t="s">
        <v>1927</v>
      </c>
      <c r="B120" s="152" t="s">
        <v>1031</v>
      </c>
      <c r="C120" s="143" t="s">
        <v>81</v>
      </c>
      <c r="D120" s="143">
        <v>2018</v>
      </c>
      <c r="E120" s="277">
        <v>660</v>
      </c>
      <c r="F120" s="303">
        <v>660</v>
      </c>
      <c r="G120" s="71" t="s">
        <v>775</v>
      </c>
      <c r="H120" s="71" t="s">
        <v>775</v>
      </c>
      <c r="I120" s="71" t="s">
        <v>775</v>
      </c>
      <c r="J120" s="71" t="s">
        <v>775</v>
      </c>
      <c r="K120" s="71" t="s">
        <v>775</v>
      </c>
      <c r="L120" s="71" t="s">
        <v>775</v>
      </c>
      <c r="M120" s="146" t="s">
        <v>1017</v>
      </c>
      <c r="N120" s="265" t="s">
        <v>825</v>
      </c>
    </row>
    <row r="121" spans="1:14" ht="78" customHeight="1" x14ac:dyDescent="0.25">
      <c r="A121" s="152" t="s">
        <v>1930</v>
      </c>
      <c r="B121" s="152" t="s">
        <v>1931</v>
      </c>
      <c r="C121" s="143" t="s">
        <v>2155</v>
      </c>
      <c r="D121" s="143">
        <v>2018</v>
      </c>
      <c r="E121" s="277">
        <v>6859</v>
      </c>
      <c r="F121" s="303">
        <v>6859</v>
      </c>
      <c r="G121" s="71" t="s">
        <v>775</v>
      </c>
      <c r="H121" s="71" t="s">
        <v>775</v>
      </c>
      <c r="I121" s="71" t="s">
        <v>775</v>
      </c>
      <c r="J121" s="71" t="s">
        <v>775</v>
      </c>
      <c r="K121" s="71" t="s">
        <v>775</v>
      </c>
      <c r="L121" s="71" t="s">
        <v>775</v>
      </c>
      <c r="M121" s="143" t="s">
        <v>775</v>
      </c>
      <c r="N121" s="152" t="s">
        <v>1908</v>
      </c>
    </row>
    <row r="122" spans="1:14" ht="20.25" customHeight="1" x14ac:dyDescent="0.25">
      <c r="A122" s="345" t="s">
        <v>883</v>
      </c>
      <c r="B122" s="345"/>
      <c r="C122" s="345"/>
      <c r="D122" s="345"/>
      <c r="E122" s="345"/>
      <c r="F122" s="345"/>
      <c r="G122" s="345"/>
      <c r="H122" s="345"/>
      <c r="I122" s="345"/>
      <c r="J122" s="345"/>
      <c r="K122" s="345"/>
      <c r="L122" s="345"/>
      <c r="M122" s="345"/>
      <c r="N122" s="345"/>
    </row>
    <row r="123" spans="1:14" ht="42.75" customHeight="1" x14ac:dyDescent="0.25">
      <c r="A123" s="147" t="s">
        <v>1368</v>
      </c>
      <c r="B123" s="147" t="s">
        <v>864</v>
      </c>
      <c r="C123" s="12" t="s">
        <v>865</v>
      </c>
      <c r="D123" s="12" t="s">
        <v>40</v>
      </c>
      <c r="E123" s="13">
        <v>4000</v>
      </c>
      <c r="F123" s="13">
        <v>600</v>
      </c>
      <c r="G123" s="16" t="s">
        <v>775</v>
      </c>
      <c r="H123" s="13">
        <v>600</v>
      </c>
      <c r="I123" s="16" t="s">
        <v>775</v>
      </c>
      <c r="J123" s="16" t="s">
        <v>775</v>
      </c>
      <c r="K123" s="16" t="s">
        <v>775</v>
      </c>
      <c r="L123" s="16" t="s">
        <v>775</v>
      </c>
      <c r="M123" s="27" t="s">
        <v>866</v>
      </c>
      <c r="N123" s="27" t="s">
        <v>2105</v>
      </c>
    </row>
    <row r="124" spans="1:14" ht="33" customHeight="1" x14ac:dyDescent="0.25">
      <c r="A124" s="145" t="s">
        <v>1369</v>
      </c>
      <c r="B124" s="145" t="s">
        <v>877</v>
      </c>
      <c r="C124" s="20" t="s">
        <v>42</v>
      </c>
      <c r="D124" s="20" t="s">
        <v>40</v>
      </c>
      <c r="E124" s="39">
        <v>1500</v>
      </c>
      <c r="F124" s="169">
        <v>1500</v>
      </c>
      <c r="G124" s="39">
        <v>700</v>
      </c>
      <c r="H124" s="16" t="s">
        <v>775</v>
      </c>
      <c r="I124" s="39">
        <v>800</v>
      </c>
      <c r="J124" s="16" t="s">
        <v>775</v>
      </c>
      <c r="K124" s="16" t="s">
        <v>775</v>
      </c>
      <c r="L124" s="16" t="s">
        <v>775</v>
      </c>
      <c r="M124" s="41" t="s">
        <v>884</v>
      </c>
      <c r="N124" s="27" t="s">
        <v>2105</v>
      </c>
    </row>
  </sheetData>
  <mergeCells count="60">
    <mergeCell ref="B54:B56"/>
    <mergeCell ref="B57:B58"/>
    <mergeCell ref="M52:M53"/>
    <mergeCell ref="A107:N107"/>
    <mergeCell ref="M57:M58"/>
    <mergeCell ref="M63:M64"/>
    <mergeCell ref="A73:N73"/>
    <mergeCell ref="A1:O1"/>
    <mergeCell ref="A2:O3"/>
    <mergeCell ref="B21:B24"/>
    <mergeCell ref="B85:B86"/>
    <mergeCell ref="A44:N44"/>
    <mergeCell ref="J7:J8"/>
    <mergeCell ref="F7:F8"/>
    <mergeCell ref="I7:I8"/>
    <mergeCell ref="M6:M8"/>
    <mergeCell ref="B47:B49"/>
    <mergeCell ref="B27:B29"/>
    <mergeCell ref="B35:B36"/>
    <mergeCell ref="A38:N38"/>
    <mergeCell ref="G7:G8"/>
    <mergeCell ref="B6:B8"/>
    <mergeCell ref="C6:C8"/>
    <mergeCell ref="A115:N115"/>
    <mergeCell ref="A101:N101"/>
    <mergeCell ref="B39:B40"/>
    <mergeCell ref="B41:B42"/>
    <mergeCell ref="B62:B64"/>
    <mergeCell ref="M54:M56"/>
    <mergeCell ref="B60:B61"/>
    <mergeCell ref="B89:B90"/>
    <mergeCell ref="B98:B99"/>
    <mergeCell ref="A91:N91"/>
    <mergeCell ref="A111:N111"/>
    <mergeCell ref="A104:N104"/>
    <mergeCell ref="B108:B109"/>
    <mergeCell ref="B74:B75"/>
    <mergeCell ref="A51:N51"/>
    <mergeCell ref="B52:B53"/>
    <mergeCell ref="A122:N122"/>
    <mergeCell ref="A17:N17"/>
    <mergeCell ref="B18:B19"/>
    <mergeCell ref="B13:B15"/>
    <mergeCell ref="A5:O5"/>
    <mergeCell ref="H7:H8"/>
    <mergeCell ref="A67:N67"/>
    <mergeCell ref="B45:B46"/>
    <mergeCell ref="N6:N8"/>
    <mergeCell ref="A12:N12"/>
    <mergeCell ref="A65:N65"/>
    <mergeCell ref="A6:A8"/>
    <mergeCell ref="A9:N9"/>
    <mergeCell ref="A97:N97"/>
    <mergeCell ref="A94:N94"/>
    <mergeCell ref="A81:N81"/>
    <mergeCell ref="F6:L6"/>
    <mergeCell ref="D6:D8"/>
    <mergeCell ref="E6:E8"/>
    <mergeCell ref="K7:K8"/>
    <mergeCell ref="L7:L8"/>
  </mergeCells>
  <pageMargins left="0.70866141732283472" right="0.70866141732283472" top="0.74803149606299213" bottom="0.74803149606299213" header="0.31496062992125984" footer="0.31496062992125984"/>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8"/>
  <sheetViews>
    <sheetView topLeftCell="A129" workbookViewId="0">
      <selection activeCell="A198" sqref="A198:N198"/>
    </sheetView>
  </sheetViews>
  <sheetFormatPr defaultRowHeight="15" x14ac:dyDescent="0.25"/>
  <cols>
    <col min="1" max="1" width="13.140625" customWidth="1"/>
    <col min="2" max="2" width="10.5703125" customWidth="1"/>
    <col min="3" max="3" width="8.5703125" customWidth="1"/>
    <col min="4" max="4" width="8.42578125" customWidth="1"/>
    <col min="5" max="5" width="9.140625" customWidth="1"/>
    <col min="6" max="6" width="8.85546875" customWidth="1"/>
    <col min="7" max="7" width="7.7109375" customWidth="1"/>
    <col min="8" max="8" width="8.140625" customWidth="1"/>
    <col min="9" max="9" width="8.42578125" customWidth="1"/>
    <col min="10" max="10" width="8.7109375" customWidth="1"/>
    <col min="11" max="11" width="8.42578125" customWidth="1"/>
    <col min="12" max="12" width="8.7109375" customWidth="1"/>
    <col min="13" max="13" width="7.5703125" customWidth="1"/>
    <col min="14" max="14" width="14" customWidth="1"/>
    <col min="15" max="15" width="0.140625" hidden="1" customWidth="1"/>
  </cols>
  <sheetData>
    <row r="1" spans="1:15" x14ac:dyDescent="0.25">
      <c r="A1" s="356" t="s">
        <v>0</v>
      </c>
      <c r="B1" s="356"/>
      <c r="C1" s="356"/>
      <c r="D1" s="356"/>
      <c r="E1" s="356"/>
      <c r="F1" s="356"/>
      <c r="G1" s="356"/>
      <c r="H1" s="356"/>
      <c r="I1" s="356"/>
      <c r="J1" s="356"/>
      <c r="K1" s="356"/>
      <c r="L1" s="356"/>
      <c r="M1" s="356"/>
      <c r="N1" s="356"/>
      <c r="O1" s="356"/>
    </row>
    <row r="2" spans="1:15" x14ac:dyDescent="0.25">
      <c r="A2" s="357" t="s">
        <v>35</v>
      </c>
      <c r="B2" s="357"/>
      <c r="C2" s="357"/>
      <c r="D2" s="357"/>
      <c r="E2" s="357"/>
      <c r="F2" s="357"/>
      <c r="G2" s="357"/>
      <c r="H2" s="357"/>
      <c r="I2" s="357"/>
      <c r="J2" s="357"/>
      <c r="K2" s="357"/>
      <c r="L2" s="357"/>
      <c r="M2" s="357"/>
      <c r="N2" s="357"/>
      <c r="O2" s="357"/>
    </row>
    <row r="3" spans="1:15" x14ac:dyDescent="0.25">
      <c r="A3" s="357"/>
      <c r="B3" s="357"/>
      <c r="C3" s="357"/>
      <c r="D3" s="357"/>
      <c r="E3" s="357"/>
      <c r="F3" s="357"/>
      <c r="G3" s="357"/>
      <c r="H3" s="357"/>
      <c r="I3" s="357"/>
      <c r="J3" s="357"/>
      <c r="K3" s="357"/>
      <c r="L3" s="357"/>
      <c r="M3" s="357"/>
      <c r="N3" s="357"/>
      <c r="O3" s="357"/>
    </row>
    <row r="4" spans="1:15" x14ac:dyDescent="0.25">
      <c r="A4" s="349" t="s">
        <v>16</v>
      </c>
      <c r="B4" s="349"/>
      <c r="C4" s="349"/>
      <c r="D4" s="349"/>
      <c r="E4" s="349"/>
      <c r="F4" s="349"/>
      <c r="G4" s="349"/>
      <c r="H4" s="349"/>
      <c r="I4" s="349"/>
      <c r="J4" s="349"/>
      <c r="K4" s="349"/>
      <c r="L4" s="349"/>
      <c r="M4" s="349"/>
      <c r="N4" s="349"/>
      <c r="O4" s="349"/>
    </row>
    <row r="5" spans="1:15" x14ac:dyDescent="0.25">
      <c r="A5" s="344" t="s">
        <v>1</v>
      </c>
      <c r="B5" s="344" t="s">
        <v>2</v>
      </c>
      <c r="C5" s="344" t="s">
        <v>3</v>
      </c>
      <c r="D5" s="344" t="s">
        <v>44</v>
      </c>
      <c r="E5" s="344" t="s">
        <v>17</v>
      </c>
      <c r="F5" s="344" t="s">
        <v>18</v>
      </c>
      <c r="G5" s="360" t="s">
        <v>20</v>
      </c>
      <c r="H5" s="360"/>
      <c r="I5" s="360"/>
      <c r="J5" s="360"/>
      <c r="K5" s="360"/>
      <c r="L5" s="360"/>
      <c r="M5" s="360"/>
      <c r="N5" s="344" t="s">
        <v>12</v>
      </c>
    </row>
    <row r="6" spans="1:15" x14ac:dyDescent="0.25">
      <c r="A6" s="344"/>
      <c r="B6" s="344"/>
      <c r="C6" s="344"/>
      <c r="D6" s="344"/>
      <c r="E6" s="344"/>
      <c r="F6" s="344"/>
      <c r="G6" s="358" t="s">
        <v>19</v>
      </c>
      <c r="H6" s="344" t="s">
        <v>36</v>
      </c>
      <c r="I6" s="344" t="s">
        <v>37</v>
      </c>
      <c r="J6" s="344" t="s">
        <v>8</v>
      </c>
      <c r="K6" s="344" t="s">
        <v>9</v>
      </c>
      <c r="L6" s="344" t="s">
        <v>10</v>
      </c>
      <c r="M6" s="344" t="s">
        <v>11</v>
      </c>
      <c r="N6" s="344"/>
    </row>
    <row r="7" spans="1:15" ht="72" customHeight="1" x14ac:dyDescent="0.25">
      <c r="A7" s="344"/>
      <c r="B7" s="344"/>
      <c r="C7" s="344"/>
      <c r="D7" s="344"/>
      <c r="E7" s="344"/>
      <c r="F7" s="344"/>
      <c r="G7" s="358"/>
      <c r="H7" s="344"/>
      <c r="I7" s="344"/>
      <c r="J7" s="344"/>
      <c r="K7" s="344"/>
      <c r="L7" s="344"/>
      <c r="M7" s="344"/>
      <c r="N7" s="344"/>
    </row>
    <row r="8" spans="1:15" x14ac:dyDescent="0.25">
      <c r="A8" s="346" t="s">
        <v>1177</v>
      </c>
      <c r="B8" s="346"/>
      <c r="C8" s="346"/>
      <c r="D8" s="346"/>
      <c r="E8" s="346"/>
      <c r="F8" s="346"/>
      <c r="G8" s="346"/>
      <c r="H8" s="346"/>
      <c r="I8" s="346"/>
      <c r="J8" s="346"/>
      <c r="K8" s="346"/>
      <c r="L8" s="346"/>
      <c r="M8" s="346"/>
      <c r="N8" s="346"/>
    </row>
    <row r="9" spans="1:15" ht="32.25" customHeight="1" x14ac:dyDescent="0.25">
      <c r="A9" s="148" t="s">
        <v>1207</v>
      </c>
      <c r="B9" s="362" t="s">
        <v>1210</v>
      </c>
      <c r="C9" s="62" t="s">
        <v>344</v>
      </c>
      <c r="D9" s="62" t="s">
        <v>40</v>
      </c>
      <c r="E9" s="62" t="s">
        <v>1205</v>
      </c>
      <c r="F9" s="72">
        <v>7163.1</v>
      </c>
      <c r="G9" s="72">
        <v>7163.1</v>
      </c>
      <c r="H9" s="105" t="s">
        <v>775</v>
      </c>
      <c r="I9" s="72">
        <v>716.31</v>
      </c>
      <c r="J9" s="72">
        <v>6446.79</v>
      </c>
      <c r="K9" s="105" t="s">
        <v>775</v>
      </c>
      <c r="L9" s="105" t="s">
        <v>775</v>
      </c>
      <c r="M9" s="105" t="s">
        <v>775</v>
      </c>
      <c r="N9" s="362" t="s">
        <v>1206</v>
      </c>
    </row>
    <row r="10" spans="1:15" ht="35.25" customHeight="1" x14ac:dyDescent="0.25">
      <c r="A10" s="148" t="s">
        <v>1208</v>
      </c>
      <c r="B10" s="362"/>
      <c r="C10" s="62" t="s">
        <v>344</v>
      </c>
      <c r="D10" s="62" t="s">
        <v>40</v>
      </c>
      <c r="E10" s="62" t="s">
        <v>1205</v>
      </c>
      <c r="F10" s="72">
        <v>7558.8</v>
      </c>
      <c r="G10" s="72">
        <v>7558.8</v>
      </c>
      <c r="H10" s="72">
        <v>755.88</v>
      </c>
      <c r="I10" s="105" t="s">
        <v>775</v>
      </c>
      <c r="J10" s="72">
        <v>6802.92</v>
      </c>
      <c r="K10" s="105" t="s">
        <v>775</v>
      </c>
      <c r="L10" s="105" t="s">
        <v>775</v>
      </c>
      <c r="M10" s="105" t="s">
        <v>775</v>
      </c>
      <c r="N10" s="362"/>
    </row>
    <row r="11" spans="1:15" ht="75" customHeight="1" x14ac:dyDescent="0.25">
      <c r="A11" s="148" t="s">
        <v>1209</v>
      </c>
      <c r="B11" s="362"/>
      <c r="C11" s="62" t="s">
        <v>344</v>
      </c>
      <c r="D11" s="62" t="s">
        <v>40</v>
      </c>
      <c r="E11" s="6" t="s">
        <v>775</v>
      </c>
      <c r="F11" s="72">
        <v>2100.4</v>
      </c>
      <c r="G11" s="72">
        <v>2100.4</v>
      </c>
      <c r="H11" s="72">
        <v>1996.4</v>
      </c>
      <c r="I11" s="72">
        <v>104</v>
      </c>
      <c r="J11" s="105" t="s">
        <v>775</v>
      </c>
      <c r="K11" s="105" t="s">
        <v>775</v>
      </c>
      <c r="L11" s="105" t="s">
        <v>775</v>
      </c>
      <c r="M11" s="105" t="s">
        <v>775</v>
      </c>
      <c r="N11" s="148" t="s">
        <v>91</v>
      </c>
    </row>
    <row r="12" spans="1:15" x14ac:dyDescent="0.25">
      <c r="A12" s="345" t="s">
        <v>278</v>
      </c>
      <c r="B12" s="345"/>
      <c r="C12" s="345"/>
      <c r="D12" s="345"/>
      <c r="E12" s="345"/>
      <c r="F12" s="345"/>
      <c r="G12" s="345"/>
      <c r="H12" s="345"/>
      <c r="I12" s="345"/>
      <c r="J12" s="345"/>
      <c r="K12" s="345"/>
      <c r="L12" s="345"/>
      <c r="M12" s="345"/>
      <c r="N12" s="345"/>
    </row>
    <row r="13" spans="1:15" ht="53.25" customHeight="1" x14ac:dyDescent="0.25">
      <c r="A13" s="144" t="s">
        <v>285</v>
      </c>
      <c r="B13" s="353" t="s">
        <v>120</v>
      </c>
      <c r="C13" s="14" t="s">
        <v>284</v>
      </c>
      <c r="D13" s="143" t="s">
        <v>116</v>
      </c>
      <c r="E13" s="6" t="s">
        <v>775</v>
      </c>
      <c r="F13" s="71">
        <v>35000</v>
      </c>
      <c r="G13" s="71">
        <v>35000</v>
      </c>
      <c r="H13" s="71">
        <v>6000</v>
      </c>
      <c r="I13" s="71">
        <v>3000</v>
      </c>
      <c r="J13" s="71">
        <v>22500</v>
      </c>
      <c r="K13" s="23" t="s">
        <v>775</v>
      </c>
      <c r="L13" s="23" t="s">
        <v>775</v>
      </c>
      <c r="M13" s="71">
        <v>3500</v>
      </c>
      <c r="N13" s="50" t="s">
        <v>1612</v>
      </c>
    </row>
    <row r="14" spans="1:15" ht="42.75" customHeight="1" x14ac:dyDescent="0.25">
      <c r="A14" s="144" t="s">
        <v>286</v>
      </c>
      <c r="B14" s="353"/>
      <c r="C14" s="14" t="s">
        <v>284</v>
      </c>
      <c r="D14" s="143" t="s">
        <v>116</v>
      </c>
      <c r="E14" s="6" t="s">
        <v>775</v>
      </c>
      <c r="F14" s="71">
        <v>70000</v>
      </c>
      <c r="G14" s="71">
        <v>70000</v>
      </c>
      <c r="H14" s="71">
        <v>20000</v>
      </c>
      <c r="I14" s="71">
        <v>7000</v>
      </c>
      <c r="J14" s="71">
        <v>36000</v>
      </c>
      <c r="K14" s="23" t="s">
        <v>775</v>
      </c>
      <c r="L14" s="23" t="s">
        <v>775</v>
      </c>
      <c r="M14" s="71">
        <v>7000</v>
      </c>
      <c r="N14" s="50" t="s">
        <v>1613</v>
      </c>
    </row>
    <row r="15" spans="1:15" ht="57" customHeight="1" x14ac:dyDescent="0.25">
      <c r="A15" s="144" t="s">
        <v>287</v>
      </c>
      <c r="B15" s="353"/>
      <c r="C15" s="14" t="s">
        <v>284</v>
      </c>
      <c r="D15" s="143" t="s">
        <v>116</v>
      </c>
      <c r="E15" s="6" t="s">
        <v>775</v>
      </c>
      <c r="F15" s="71">
        <v>92000</v>
      </c>
      <c r="G15" s="71">
        <v>92000</v>
      </c>
      <c r="H15" s="71">
        <v>18000</v>
      </c>
      <c r="I15" s="71">
        <v>9000</v>
      </c>
      <c r="J15" s="71">
        <v>56000</v>
      </c>
      <c r="K15" s="23" t="s">
        <v>775</v>
      </c>
      <c r="L15" s="23" t="s">
        <v>775</v>
      </c>
      <c r="M15" s="71">
        <v>9000</v>
      </c>
      <c r="N15" s="50" t="s">
        <v>1612</v>
      </c>
    </row>
    <row r="16" spans="1:15" ht="54" customHeight="1" x14ac:dyDescent="0.25">
      <c r="A16" s="144" t="s">
        <v>288</v>
      </c>
      <c r="B16" s="354" t="s">
        <v>120</v>
      </c>
      <c r="C16" s="14" t="s">
        <v>284</v>
      </c>
      <c r="D16" s="143" t="s">
        <v>116</v>
      </c>
      <c r="E16" s="6" t="s">
        <v>775</v>
      </c>
      <c r="F16" s="71">
        <v>58200</v>
      </c>
      <c r="G16" s="71">
        <v>58200</v>
      </c>
      <c r="H16" s="71">
        <v>10000</v>
      </c>
      <c r="I16" s="71">
        <v>5800</v>
      </c>
      <c r="J16" s="71">
        <v>36400</v>
      </c>
      <c r="K16" s="23" t="s">
        <v>775</v>
      </c>
      <c r="L16" s="23" t="s">
        <v>775</v>
      </c>
      <c r="M16" s="71">
        <v>6000</v>
      </c>
      <c r="N16" s="152" t="s">
        <v>1613</v>
      </c>
    </row>
    <row r="17" spans="1:14" ht="53.25" customHeight="1" x14ac:dyDescent="0.25">
      <c r="A17" s="144" t="s">
        <v>289</v>
      </c>
      <c r="B17" s="361"/>
      <c r="C17" s="14" t="s">
        <v>284</v>
      </c>
      <c r="D17" s="143" t="s">
        <v>116</v>
      </c>
      <c r="E17" s="6" t="s">
        <v>775</v>
      </c>
      <c r="F17" s="71">
        <v>40000</v>
      </c>
      <c r="G17" s="71">
        <v>40000</v>
      </c>
      <c r="H17" s="71">
        <v>8000</v>
      </c>
      <c r="I17" s="71">
        <v>4000</v>
      </c>
      <c r="J17" s="71">
        <v>24000</v>
      </c>
      <c r="K17" s="23" t="s">
        <v>775</v>
      </c>
      <c r="L17" s="23" t="s">
        <v>775</v>
      </c>
      <c r="M17" s="71">
        <v>4000</v>
      </c>
      <c r="N17" s="152" t="s">
        <v>1612</v>
      </c>
    </row>
    <row r="18" spans="1:14" ht="48.75" customHeight="1" x14ac:dyDescent="0.25">
      <c r="A18" s="144" t="s">
        <v>290</v>
      </c>
      <c r="B18" s="361"/>
      <c r="C18" s="14" t="s">
        <v>284</v>
      </c>
      <c r="D18" s="143" t="s">
        <v>116</v>
      </c>
      <c r="E18" s="6" t="s">
        <v>775</v>
      </c>
      <c r="F18" s="71">
        <v>25000</v>
      </c>
      <c r="G18" s="71">
        <v>25000</v>
      </c>
      <c r="H18" s="71">
        <v>5000</v>
      </c>
      <c r="I18" s="71">
        <v>2500</v>
      </c>
      <c r="J18" s="71">
        <v>16000</v>
      </c>
      <c r="K18" s="23" t="s">
        <v>775</v>
      </c>
      <c r="L18" s="23" t="s">
        <v>775</v>
      </c>
      <c r="M18" s="71">
        <v>1500</v>
      </c>
      <c r="N18" s="152" t="s">
        <v>1613</v>
      </c>
    </row>
    <row r="19" spans="1:14" ht="48.75" customHeight="1" x14ac:dyDescent="0.25">
      <c r="A19" s="144" t="s">
        <v>291</v>
      </c>
      <c r="B19" s="361"/>
      <c r="C19" s="14" t="s">
        <v>284</v>
      </c>
      <c r="D19" s="143" t="s">
        <v>116</v>
      </c>
      <c r="E19" s="6" t="s">
        <v>775</v>
      </c>
      <c r="F19" s="71">
        <v>18000</v>
      </c>
      <c r="G19" s="71">
        <v>18000</v>
      </c>
      <c r="H19" s="71">
        <v>2500</v>
      </c>
      <c r="I19" s="71">
        <v>1800</v>
      </c>
      <c r="J19" s="71">
        <v>12200</v>
      </c>
      <c r="K19" s="23" t="s">
        <v>775</v>
      </c>
      <c r="L19" s="23" t="s">
        <v>775</v>
      </c>
      <c r="M19" s="71">
        <v>1500</v>
      </c>
      <c r="N19" s="152" t="s">
        <v>1612</v>
      </c>
    </row>
    <row r="20" spans="1:14" ht="48.75" customHeight="1" x14ac:dyDescent="0.25">
      <c r="A20" s="144" t="s">
        <v>292</v>
      </c>
      <c r="B20" s="361"/>
      <c r="C20" s="14" t="s">
        <v>284</v>
      </c>
      <c r="D20" s="143" t="s">
        <v>116</v>
      </c>
      <c r="E20" s="6" t="s">
        <v>775</v>
      </c>
      <c r="F20" s="71">
        <v>15000</v>
      </c>
      <c r="G20" s="71">
        <v>15000</v>
      </c>
      <c r="H20" s="71">
        <v>2000</v>
      </c>
      <c r="I20" s="71">
        <v>1500</v>
      </c>
      <c r="J20" s="71">
        <v>10000</v>
      </c>
      <c r="K20" s="23" t="s">
        <v>775</v>
      </c>
      <c r="L20" s="23" t="s">
        <v>775</v>
      </c>
      <c r="M20" s="71">
        <v>1500</v>
      </c>
      <c r="N20" s="152" t="s">
        <v>1613</v>
      </c>
    </row>
    <row r="21" spans="1:14" ht="46.5" customHeight="1" x14ac:dyDescent="0.25">
      <c r="A21" s="144" t="s">
        <v>293</v>
      </c>
      <c r="B21" s="355"/>
      <c r="C21" s="14" t="s">
        <v>284</v>
      </c>
      <c r="D21" s="143" t="s">
        <v>116</v>
      </c>
      <c r="E21" s="6" t="s">
        <v>775</v>
      </c>
      <c r="F21" s="71">
        <v>10000</v>
      </c>
      <c r="G21" s="71">
        <v>10000</v>
      </c>
      <c r="H21" s="71">
        <v>2000</v>
      </c>
      <c r="I21" s="71">
        <v>1000</v>
      </c>
      <c r="J21" s="71">
        <v>6000</v>
      </c>
      <c r="K21" s="23" t="s">
        <v>775</v>
      </c>
      <c r="L21" s="23" t="s">
        <v>775</v>
      </c>
      <c r="M21" s="71">
        <v>1000</v>
      </c>
      <c r="N21" s="152" t="s">
        <v>1612</v>
      </c>
    </row>
    <row r="22" spans="1:14" ht="65.25" customHeight="1" x14ac:dyDescent="0.25">
      <c r="A22" s="146" t="s">
        <v>294</v>
      </c>
      <c r="B22" s="146" t="s">
        <v>295</v>
      </c>
      <c r="C22" s="14" t="s">
        <v>344</v>
      </c>
      <c r="D22" s="14" t="s">
        <v>116</v>
      </c>
      <c r="E22" s="6" t="s">
        <v>775</v>
      </c>
      <c r="F22" s="15">
        <v>150000</v>
      </c>
      <c r="G22" s="15">
        <v>150000</v>
      </c>
      <c r="H22" s="15">
        <v>15000</v>
      </c>
      <c r="I22" s="15">
        <v>10000</v>
      </c>
      <c r="J22" s="15">
        <v>125000</v>
      </c>
      <c r="K22" s="23" t="s">
        <v>775</v>
      </c>
      <c r="L22" s="23" t="s">
        <v>775</v>
      </c>
      <c r="M22" s="23" t="s">
        <v>775</v>
      </c>
      <c r="N22" s="144" t="s">
        <v>1614</v>
      </c>
    </row>
    <row r="23" spans="1:14" ht="74.25" customHeight="1" x14ac:dyDescent="0.25">
      <c r="A23" s="146" t="s">
        <v>1370</v>
      </c>
      <c r="B23" s="146" t="s">
        <v>296</v>
      </c>
      <c r="C23" s="14" t="s">
        <v>2157</v>
      </c>
      <c r="D23" s="14" t="s">
        <v>116</v>
      </c>
      <c r="E23" s="6" t="s">
        <v>775</v>
      </c>
      <c r="F23" s="15">
        <v>35000</v>
      </c>
      <c r="G23" s="15">
        <v>35000</v>
      </c>
      <c r="H23" s="15">
        <v>7000</v>
      </c>
      <c r="I23" s="15">
        <v>9000</v>
      </c>
      <c r="J23" s="15">
        <v>15500</v>
      </c>
      <c r="K23" s="23" t="s">
        <v>775</v>
      </c>
      <c r="L23" s="23" t="s">
        <v>775</v>
      </c>
      <c r="M23" s="15">
        <v>3500</v>
      </c>
      <c r="N23" s="146" t="s">
        <v>1615</v>
      </c>
    </row>
    <row r="24" spans="1:14" ht="12.75" customHeight="1" x14ac:dyDescent="0.25">
      <c r="A24" s="346" t="s">
        <v>1441</v>
      </c>
      <c r="B24" s="346"/>
      <c r="C24" s="346"/>
      <c r="D24" s="346"/>
      <c r="E24" s="346"/>
      <c r="F24" s="346"/>
      <c r="G24" s="346"/>
      <c r="H24" s="346"/>
      <c r="I24" s="346"/>
      <c r="J24" s="346"/>
      <c r="K24" s="346"/>
      <c r="L24" s="346"/>
      <c r="M24" s="346"/>
      <c r="N24" s="346"/>
    </row>
    <row r="25" spans="1:14" ht="56.25" customHeight="1" x14ac:dyDescent="0.25">
      <c r="A25" s="144" t="s">
        <v>1445</v>
      </c>
      <c r="B25" s="144" t="s">
        <v>1444</v>
      </c>
      <c r="C25" s="52" t="s">
        <v>1443</v>
      </c>
      <c r="D25" s="143" t="s">
        <v>116</v>
      </c>
      <c r="E25" s="143" t="s">
        <v>1447</v>
      </c>
      <c r="F25" s="105">
        <v>2670</v>
      </c>
      <c r="G25" s="71">
        <v>2670</v>
      </c>
      <c r="H25" s="23" t="s">
        <v>775</v>
      </c>
      <c r="I25" s="23" t="s">
        <v>775</v>
      </c>
      <c r="J25" s="71">
        <v>2670</v>
      </c>
      <c r="K25" s="23" t="s">
        <v>775</v>
      </c>
      <c r="L25" s="23" t="s">
        <v>775</v>
      </c>
      <c r="M25" s="23" t="s">
        <v>775</v>
      </c>
      <c r="N25" s="146" t="s">
        <v>1262</v>
      </c>
    </row>
    <row r="26" spans="1:14" ht="60.75" customHeight="1" x14ac:dyDescent="0.25">
      <c r="A26" s="152" t="s">
        <v>2159</v>
      </c>
      <c r="B26" s="144" t="s">
        <v>1446</v>
      </c>
      <c r="C26" s="14" t="s">
        <v>344</v>
      </c>
      <c r="D26" s="143" t="s">
        <v>116</v>
      </c>
      <c r="E26" s="143" t="s">
        <v>1447</v>
      </c>
      <c r="F26" s="71">
        <v>950</v>
      </c>
      <c r="G26" s="71">
        <v>950</v>
      </c>
      <c r="H26" s="71">
        <v>100</v>
      </c>
      <c r="I26" s="71">
        <v>850</v>
      </c>
      <c r="J26" s="23" t="s">
        <v>775</v>
      </c>
      <c r="K26" s="23" t="s">
        <v>775</v>
      </c>
      <c r="L26" s="23" t="s">
        <v>775</v>
      </c>
      <c r="M26" s="23" t="s">
        <v>775</v>
      </c>
      <c r="N26" s="144" t="s">
        <v>2158</v>
      </c>
    </row>
    <row r="27" spans="1:14" ht="54" customHeight="1" x14ac:dyDescent="0.25">
      <c r="A27" s="152" t="s">
        <v>380</v>
      </c>
      <c r="B27" s="144" t="s">
        <v>792</v>
      </c>
      <c r="C27" s="14" t="s">
        <v>344</v>
      </c>
      <c r="D27" s="143" t="s">
        <v>116</v>
      </c>
      <c r="E27" s="143" t="s">
        <v>410</v>
      </c>
      <c r="F27" s="71">
        <v>30000</v>
      </c>
      <c r="G27" s="71">
        <v>30000</v>
      </c>
      <c r="H27" s="23" t="s">
        <v>775</v>
      </c>
      <c r="I27" s="23" t="s">
        <v>775</v>
      </c>
      <c r="J27" s="23" t="s">
        <v>775</v>
      </c>
      <c r="K27" s="23" t="s">
        <v>775</v>
      </c>
      <c r="L27" s="23" t="s">
        <v>775</v>
      </c>
      <c r="M27" s="71">
        <v>30000</v>
      </c>
      <c r="N27" s="144" t="s">
        <v>2160</v>
      </c>
    </row>
    <row r="28" spans="1:14" ht="135.75" customHeight="1" x14ac:dyDescent="0.25">
      <c r="A28" s="144" t="s">
        <v>1448</v>
      </c>
      <c r="B28" s="144" t="s">
        <v>697</v>
      </c>
      <c r="C28" s="52" t="s">
        <v>1449</v>
      </c>
      <c r="D28" s="143" t="s">
        <v>116</v>
      </c>
      <c r="E28" s="143" t="s">
        <v>1447</v>
      </c>
      <c r="F28" s="71">
        <v>14100</v>
      </c>
      <c r="G28" s="71">
        <v>14100</v>
      </c>
      <c r="H28" s="23" t="s">
        <v>775</v>
      </c>
      <c r="I28" s="71">
        <v>4100</v>
      </c>
      <c r="J28" s="96">
        <v>10000</v>
      </c>
      <c r="K28" s="23" t="s">
        <v>775</v>
      </c>
      <c r="L28" s="23" t="s">
        <v>775</v>
      </c>
      <c r="M28" s="23" t="s">
        <v>775</v>
      </c>
      <c r="N28" s="146" t="s">
        <v>1264</v>
      </c>
    </row>
    <row r="29" spans="1:14" ht="117" customHeight="1" x14ac:dyDescent="0.25">
      <c r="A29" s="152" t="s">
        <v>1450</v>
      </c>
      <c r="B29" s="152" t="s">
        <v>1451</v>
      </c>
      <c r="C29" s="143" t="s">
        <v>42</v>
      </c>
      <c r="D29" s="143" t="s">
        <v>116</v>
      </c>
      <c r="E29" s="143" t="s">
        <v>1447</v>
      </c>
      <c r="F29" s="71">
        <v>510</v>
      </c>
      <c r="G29" s="71">
        <v>510</v>
      </c>
      <c r="H29" s="23" t="s">
        <v>775</v>
      </c>
      <c r="I29" s="71">
        <v>110</v>
      </c>
      <c r="J29" s="71">
        <v>400</v>
      </c>
      <c r="K29" s="23" t="s">
        <v>775</v>
      </c>
      <c r="L29" s="23" t="s">
        <v>775</v>
      </c>
      <c r="M29" s="23" t="s">
        <v>775</v>
      </c>
      <c r="N29" s="16" t="s">
        <v>775</v>
      </c>
    </row>
    <row r="30" spans="1:14" ht="92.25" customHeight="1" x14ac:dyDescent="0.25">
      <c r="A30" s="152" t="s">
        <v>1454</v>
      </c>
      <c r="B30" s="144" t="s">
        <v>1426</v>
      </c>
      <c r="C30" s="14" t="s">
        <v>344</v>
      </c>
      <c r="D30" s="143" t="s">
        <v>116</v>
      </c>
      <c r="E30" s="6" t="s">
        <v>775</v>
      </c>
      <c r="F30" s="71">
        <v>2100</v>
      </c>
      <c r="G30" s="71">
        <v>2100</v>
      </c>
      <c r="H30" s="71">
        <v>800</v>
      </c>
      <c r="I30" s="71">
        <v>1300</v>
      </c>
      <c r="J30" s="23" t="s">
        <v>775</v>
      </c>
      <c r="K30" s="23" t="s">
        <v>775</v>
      </c>
      <c r="L30" s="23" t="s">
        <v>775</v>
      </c>
      <c r="M30" s="23" t="s">
        <v>775</v>
      </c>
      <c r="N30" s="143" t="s">
        <v>775</v>
      </c>
    </row>
    <row r="31" spans="1:14" ht="94.5" customHeight="1" x14ac:dyDescent="0.25">
      <c r="A31" s="144" t="s">
        <v>1452</v>
      </c>
      <c r="B31" s="144" t="s">
        <v>1435</v>
      </c>
      <c r="C31" s="143" t="s">
        <v>1449</v>
      </c>
      <c r="D31" s="143"/>
      <c r="E31" s="143" t="s">
        <v>1453</v>
      </c>
      <c r="F31" s="71">
        <v>17000</v>
      </c>
      <c r="G31" s="71">
        <v>17000</v>
      </c>
      <c r="H31" s="23" t="s">
        <v>775</v>
      </c>
      <c r="I31" s="71">
        <v>500</v>
      </c>
      <c r="J31" s="96">
        <v>16500</v>
      </c>
      <c r="K31" s="23" t="s">
        <v>775</v>
      </c>
      <c r="L31" s="23" t="s">
        <v>775</v>
      </c>
      <c r="M31" s="23" t="s">
        <v>775</v>
      </c>
      <c r="N31" s="16" t="s">
        <v>775</v>
      </c>
    </row>
    <row r="32" spans="1:14" ht="92.25" customHeight="1" x14ac:dyDescent="0.25">
      <c r="A32" s="144" t="s">
        <v>1455</v>
      </c>
      <c r="B32" s="152" t="s">
        <v>1456</v>
      </c>
      <c r="C32" s="14" t="s">
        <v>344</v>
      </c>
      <c r="D32" s="52" t="s">
        <v>116</v>
      </c>
      <c r="E32" s="52" t="s">
        <v>1453</v>
      </c>
      <c r="F32" s="96">
        <v>10000</v>
      </c>
      <c r="G32" s="71">
        <v>10000</v>
      </c>
      <c r="H32" s="96">
        <v>2500</v>
      </c>
      <c r="I32" s="96">
        <v>500</v>
      </c>
      <c r="J32" s="96">
        <v>7000</v>
      </c>
      <c r="K32" s="23" t="s">
        <v>775</v>
      </c>
      <c r="L32" s="23" t="s">
        <v>775</v>
      </c>
      <c r="M32" s="23" t="s">
        <v>775</v>
      </c>
      <c r="N32" s="144" t="s">
        <v>2161</v>
      </c>
    </row>
    <row r="33" spans="1:14" ht="52.5" x14ac:dyDescent="0.25">
      <c r="A33" s="144" t="s">
        <v>1457</v>
      </c>
      <c r="B33" s="353" t="s">
        <v>555</v>
      </c>
      <c r="C33" s="14" t="s">
        <v>344</v>
      </c>
      <c r="D33" s="52" t="s">
        <v>116</v>
      </c>
      <c r="E33" s="52" t="s">
        <v>1133</v>
      </c>
      <c r="F33" s="96">
        <v>1492.3</v>
      </c>
      <c r="G33" s="71">
        <v>1492.3</v>
      </c>
      <c r="H33" s="23" t="s">
        <v>775</v>
      </c>
      <c r="I33" s="23" t="s">
        <v>775</v>
      </c>
      <c r="J33" s="96">
        <v>1492.3</v>
      </c>
      <c r="K33" s="23" t="s">
        <v>775</v>
      </c>
      <c r="L33" s="23" t="s">
        <v>775</v>
      </c>
      <c r="M33" s="23" t="s">
        <v>775</v>
      </c>
      <c r="N33" s="154" t="s">
        <v>2156</v>
      </c>
    </row>
    <row r="34" spans="1:14" ht="45" customHeight="1" x14ac:dyDescent="0.25">
      <c r="A34" s="144" t="s">
        <v>1458</v>
      </c>
      <c r="B34" s="353"/>
      <c r="C34" s="14" t="s">
        <v>344</v>
      </c>
      <c r="D34" s="143" t="s">
        <v>116</v>
      </c>
      <c r="E34" s="143" t="s">
        <v>1453</v>
      </c>
      <c r="F34" s="71">
        <v>11700</v>
      </c>
      <c r="G34" s="71">
        <v>11700</v>
      </c>
      <c r="H34" s="71">
        <v>4000</v>
      </c>
      <c r="I34" s="71">
        <v>1000</v>
      </c>
      <c r="J34" s="71">
        <v>6700</v>
      </c>
      <c r="K34" s="23" t="s">
        <v>775</v>
      </c>
      <c r="L34" s="23" t="s">
        <v>775</v>
      </c>
      <c r="M34" s="23" t="s">
        <v>775</v>
      </c>
      <c r="N34" s="154" t="s">
        <v>2156</v>
      </c>
    </row>
    <row r="35" spans="1:14" ht="48.75" customHeight="1" x14ac:dyDescent="0.25">
      <c r="A35" s="144" t="s">
        <v>1463</v>
      </c>
      <c r="B35" s="353"/>
      <c r="C35" s="14" t="s">
        <v>344</v>
      </c>
      <c r="D35" s="143" t="s">
        <v>116</v>
      </c>
      <c r="E35" s="143" t="s">
        <v>1453</v>
      </c>
      <c r="F35" s="71">
        <v>70000</v>
      </c>
      <c r="G35" s="71">
        <v>70000</v>
      </c>
      <c r="H35" s="71">
        <v>20000</v>
      </c>
      <c r="I35" s="71">
        <v>10000</v>
      </c>
      <c r="J35" s="71">
        <v>40000</v>
      </c>
      <c r="K35" s="23" t="s">
        <v>775</v>
      </c>
      <c r="L35" s="23" t="s">
        <v>775</v>
      </c>
      <c r="M35" s="23" t="s">
        <v>775</v>
      </c>
      <c r="N35" s="154" t="s">
        <v>2156</v>
      </c>
    </row>
    <row r="36" spans="1:14" ht="48.75" customHeight="1" x14ac:dyDescent="0.25">
      <c r="A36" s="144" t="s">
        <v>1459</v>
      </c>
      <c r="B36" s="353"/>
      <c r="C36" s="14" t="s">
        <v>344</v>
      </c>
      <c r="D36" s="143" t="s">
        <v>116</v>
      </c>
      <c r="E36" s="143" t="s">
        <v>1453</v>
      </c>
      <c r="F36" s="71">
        <v>31000</v>
      </c>
      <c r="G36" s="71">
        <v>31000</v>
      </c>
      <c r="H36" s="23" t="s">
        <v>775</v>
      </c>
      <c r="I36" s="23" t="s">
        <v>775</v>
      </c>
      <c r="J36" s="71">
        <v>31000</v>
      </c>
      <c r="K36" s="23" t="s">
        <v>775</v>
      </c>
      <c r="L36" s="23" t="s">
        <v>775</v>
      </c>
      <c r="M36" s="23" t="s">
        <v>775</v>
      </c>
      <c r="N36" s="154" t="s">
        <v>2156</v>
      </c>
    </row>
    <row r="37" spans="1:14" ht="61.5" customHeight="1" x14ac:dyDescent="0.25">
      <c r="A37" s="144" t="s">
        <v>1460</v>
      </c>
      <c r="B37" s="144" t="s">
        <v>1461</v>
      </c>
      <c r="C37" s="52" t="s">
        <v>1462</v>
      </c>
      <c r="D37" s="143" t="s">
        <v>116</v>
      </c>
      <c r="E37" s="143" t="s">
        <v>410</v>
      </c>
      <c r="F37" s="277">
        <v>5212.9629999999997</v>
      </c>
      <c r="G37" s="277">
        <v>5212.9629999999997</v>
      </c>
      <c r="H37" s="23" t="s">
        <v>775</v>
      </c>
      <c r="I37" s="23" t="s">
        <v>775</v>
      </c>
      <c r="J37" s="23" t="s">
        <v>775</v>
      </c>
      <c r="K37" s="23" t="s">
        <v>775</v>
      </c>
      <c r="L37" s="23" t="s">
        <v>775</v>
      </c>
      <c r="M37" s="23" t="s">
        <v>775</v>
      </c>
      <c r="N37" s="154" t="s">
        <v>2156</v>
      </c>
    </row>
    <row r="38" spans="1:14" x14ac:dyDescent="0.25">
      <c r="A38" s="346" t="s">
        <v>1442</v>
      </c>
      <c r="B38" s="346"/>
      <c r="C38" s="346"/>
      <c r="D38" s="346"/>
      <c r="E38" s="346"/>
      <c r="F38" s="346"/>
      <c r="G38" s="346"/>
      <c r="H38" s="346"/>
      <c r="I38" s="346"/>
      <c r="J38" s="346"/>
      <c r="K38" s="346"/>
      <c r="L38" s="346"/>
      <c r="M38" s="346"/>
      <c r="N38" s="346"/>
    </row>
    <row r="39" spans="1:14" ht="116.25" customHeight="1" x14ac:dyDescent="0.25">
      <c r="A39" s="144" t="s">
        <v>1496</v>
      </c>
      <c r="B39" s="144" t="s">
        <v>1497</v>
      </c>
      <c r="C39" s="146" t="s">
        <v>284</v>
      </c>
      <c r="D39" s="143" t="s">
        <v>141</v>
      </c>
      <c r="E39" s="16" t="s">
        <v>775</v>
      </c>
      <c r="F39" s="71">
        <v>16000</v>
      </c>
      <c r="G39" s="23">
        <v>16000</v>
      </c>
      <c r="H39" s="23">
        <v>16000</v>
      </c>
      <c r="I39" s="23" t="s">
        <v>775</v>
      </c>
      <c r="J39" s="23" t="s">
        <v>775</v>
      </c>
      <c r="K39" s="23" t="s">
        <v>775</v>
      </c>
      <c r="L39" s="23" t="s">
        <v>775</v>
      </c>
      <c r="M39" s="23" t="s">
        <v>775</v>
      </c>
      <c r="N39" s="150" t="s">
        <v>786</v>
      </c>
    </row>
    <row r="40" spans="1:14" ht="68.25" customHeight="1" x14ac:dyDescent="0.25">
      <c r="A40" s="144" t="s">
        <v>1498</v>
      </c>
      <c r="B40" s="353" t="s">
        <v>1493</v>
      </c>
      <c r="C40" s="143" t="s">
        <v>51</v>
      </c>
      <c r="D40" s="143" t="s">
        <v>141</v>
      </c>
      <c r="E40" s="143" t="s">
        <v>1499</v>
      </c>
      <c r="F40" s="71">
        <v>14000</v>
      </c>
      <c r="G40" s="71">
        <v>14000</v>
      </c>
      <c r="H40" s="71">
        <v>14000</v>
      </c>
      <c r="I40" s="23" t="s">
        <v>775</v>
      </c>
      <c r="J40" s="23" t="s">
        <v>775</v>
      </c>
      <c r="K40" s="23" t="s">
        <v>775</v>
      </c>
      <c r="L40" s="23" t="s">
        <v>775</v>
      </c>
      <c r="M40" s="71" t="s">
        <v>775</v>
      </c>
      <c r="N40" s="146" t="s">
        <v>2127</v>
      </c>
    </row>
    <row r="41" spans="1:14" ht="51" customHeight="1" x14ac:dyDescent="0.25">
      <c r="A41" s="144" t="s">
        <v>1500</v>
      </c>
      <c r="B41" s="353"/>
      <c r="C41" s="143" t="s">
        <v>51</v>
      </c>
      <c r="D41" s="143" t="s">
        <v>141</v>
      </c>
      <c r="E41" s="16" t="s">
        <v>775</v>
      </c>
      <c r="F41" s="71">
        <v>10600</v>
      </c>
      <c r="G41" s="71">
        <v>10600</v>
      </c>
      <c r="H41" s="71">
        <v>10600</v>
      </c>
      <c r="I41" s="23" t="s">
        <v>775</v>
      </c>
      <c r="J41" s="23" t="s">
        <v>775</v>
      </c>
      <c r="K41" s="23" t="s">
        <v>775</v>
      </c>
      <c r="L41" s="23" t="s">
        <v>775</v>
      </c>
      <c r="M41" s="71" t="s">
        <v>43</v>
      </c>
      <c r="N41" s="146" t="s">
        <v>2127</v>
      </c>
    </row>
    <row r="42" spans="1:14" ht="63.75" customHeight="1" x14ac:dyDescent="0.25">
      <c r="A42" s="144" t="s">
        <v>1501</v>
      </c>
      <c r="B42" s="353"/>
      <c r="C42" s="143" t="s">
        <v>51</v>
      </c>
      <c r="D42" s="143" t="s">
        <v>141</v>
      </c>
      <c r="E42" s="16" t="s">
        <v>775</v>
      </c>
      <c r="F42" s="71">
        <v>20400</v>
      </c>
      <c r="G42" s="71">
        <v>20400</v>
      </c>
      <c r="H42" s="71">
        <v>20400</v>
      </c>
      <c r="I42" s="23" t="s">
        <v>775</v>
      </c>
      <c r="J42" s="23" t="s">
        <v>775</v>
      </c>
      <c r="K42" s="23" t="s">
        <v>775</v>
      </c>
      <c r="L42" s="23" t="s">
        <v>775</v>
      </c>
      <c r="M42" s="71" t="s">
        <v>43</v>
      </c>
      <c r="N42" s="146" t="s">
        <v>399</v>
      </c>
    </row>
    <row r="43" spans="1:14" ht="102" customHeight="1" x14ac:dyDescent="0.25">
      <c r="A43" s="144" t="s">
        <v>1508</v>
      </c>
      <c r="B43" s="144" t="s">
        <v>1502</v>
      </c>
      <c r="C43" s="143" t="s">
        <v>139</v>
      </c>
      <c r="D43" s="143" t="s">
        <v>141</v>
      </c>
      <c r="E43" s="16" t="s">
        <v>775</v>
      </c>
      <c r="F43" s="71">
        <v>5000</v>
      </c>
      <c r="G43" s="71">
        <v>5000</v>
      </c>
      <c r="H43" s="71">
        <v>5000</v>
      </c>
      <c r="I43" s="23" t="s">
        <v>775</v>
      </c>
      <c r="J43" s="23" t="s">
        <v>775</v>
      </c>
      <c r="K43" s="23" t="s">
        <v>775</v>
      </c>
      <c r="L43" s="23" t="s">
        <v>775</v>
      </c>
      <c r="M43" s="301" t="s">
        <v>1503</v>
      </c>
      <c r="N43" s="146" t="s">
        <v>399</v>
      </c>
    </row>
    <row r="44" spans="1:14" ht="50.25" customHeight="1" x14ac:dyDescent="0.25">
      <c r="A44" s="144" t="s">
        <v>1507</v>
      </c>
      <c r="B44" s="353" t="s">
        <v>1006</v>
      </c>
      <c r="C44" s="143" t="s">
        <v>42</v>
      </c>
      <c r="D44" s="143" t="s">
        <v>141</v>
      </c>
      <c r="E44" s="16" t="s">
        <v>775</v>
      </c>
      <c r="F44" s="71">
        <v>9400</v>
      </c>
      <c r="G44" s="71">
        <v>9400</v>
      </c>
      <c r="H44" s="71">
        <v>9400</v>
      </c>
      <c r="I44" s="23" t="s">
        <v>775</v>
      </c>
      <c r="J44" s="23" t="s">
        <v>775</v>
      </c>
      <c r="K44" s="23" t="s">
        <v>775</v>
      </c>
      <c r="L44" s="23" t="s">
        <v>775</v>
      </c>
      <c r="M44" s="301" t="s">
        <v>1499</v>
      </c>
      <c r="N44" s="150" t="s">
        <v>823</v>
      </c>
    </row>
    <row r="45" spans="1:14" ht="42" x14ac:dyDescent="0.25">
      <c r="A45" s="144" t="s">
        <v>1506</v>
      </c>
      <c r="B45" s="353"/>
      <c r="C45" s="143" t="s">
        <v>42</v>
      </c>
      <c r="D45" s="143" t="s">
        <v>141</v>
      </c>
      <c r="E45" s="16" t="s">
        <v>775</v>
      </c>
      <c r="F45" s="71">
        <v>7000</v>
      </c>
      <c r="G45" s="71">
        <v>7000</v>
      </c>
      <c r="H45" s="71">
        <v>7000</v>
      </c>
      <c r="I45" s="23" t="s">
        <v>775</v>
      </c>
      <c r="J45" s="23" t="s">
        <v>775</v>
      </c>
      <c r="K45" s="23" t="s">
        <v>775</v>
      </c>
      <c r="L45" s="23" t="s">
        <v>775</v>
      </c>
      <c r="M45" s="23" t="s">
        <v>775</v>
      </c>
      <c r="N45" s="150" t="s">
        <v>823</v>
      </c>
    </row>
    <row r="46" spans="1:14" ht="66" customHeight="1" x14ac:dyDescent="0.25">
      <c r="A46" s="144" t="s">
        <v>2163</v>
      </c>
      <c r="B46" s="144" t="s">
        <v>1504</v>
      </c>
      <c r="C46" s="143" t="s">
        <v>344</v>
      </c>
      <c r="D46" s="143">
        <v>2018</v>
      </c>
      <c r="E46" s="16" t="s">
        <v>775</v>
      </c>
      <c r="F46" s="71">
        <v>200</v>
      </c>
      <c r="G46" s="71">
        <v>200</v>
      </c>
      <c r="H46" s="71">
        <v>200</v>
      </c>
      <c r="I46" s="23" t="s">
        <v>775</v>
      </c>
      <c r="J46" s="23" t="s">
        <v>775</v>
      </c>
      <c r="K46" s="23" t="s">
        <v>775</v>
      </c>
      <c r="L46" s="23" t="s">
        <v>775</v>
      </c>
      <c r="M46" s="23" t="s">
        <v>775</v>
      </c>
      <c r="N46" s="150" t="s">
        <v>823</v>
      </c>
    </row>
    <row r="47" spans="1:14" ht="96" customHeight="1" x14ac:dyDescent="0.25">
      <c r="A47" s="144" t="s">
        <v>1505</v>
      </c>
      <c r="B47" s="353" t="s">
        <v>1031</v>
      </c>
      <c r="C47" s="143" t="s">
        <v>81</v>
      </c>
      <c r="D47" s="143">
        <v>2019</v>
      </c>
      <c r="E47" s="16" t="s">
        <v>775</v>
      </c>
      <c r="F47" s="71">
        <v>22452.91</v>
      </c>
      <c r="G47" s="71">
        <v>22452.91</v>
      </c>
      <c r="H47" s="71"/>
      <c r="I47" s="71">
        <v>22452.91</v>
      </c>
      <c r="J47" s="23" t="s">
        <v>775</v>
      </c>
      <c r="K47" s="23" t="s">
        <v>775</v>
      </c>
      <c r="L47" s="23" t="s">
        <v>775</v>
      </c>
      <c r="M47" s="23" t="s">
        <v>775</v>
      </c>
      <c r="N47" s="146" t="s">
        <v>1017</v>
      </c>
    </row>
    <row r="48" spans="1:14" ht="38.25" customHeight="1" x14ac:dyDescent="0.25">
      <c r="A48" s="144" t="s">
        <v>2164</v>
      </c>
      <c r="B48" s="353"/>
      <c r="C48" s="143" t="s">
        <v>81</v>
      </c>
      <c r="D48" s="143" t="s">
        <v>141</v>
      </c>
      <c r="E48" s="16" t="s">
        <v>775</v>
      </c>
      <c r="F48" s="71">
        <v>49000</v>
      </c>
      <c r="G48" s="71">
        <v>49000</v>
      </c>
      <c r="H48" s="71">
        <v>49000</v>
      </c>
      <c r="I48" s="23" t="s">
        <v>775</v>
      </c>
      <c r="J48" s="23" t="s">
        <v>775</v>
      </c>
      <c r="K48" s="23" t="s">
        <v>775</v>
      </c>
      <c r="L48" s="23" t="s">
        <v>775</v>
      </c>
      <c r="M48" s="23" t="s">
        <v>775</v>
      </c>
      <c r="N48" s="16" t="s">
        <v>775</v>
      </c>
    </row>
    <row r="49" spans="1:15" ht="36.75" customHeight="1" x14ac:dyDescent="0.25">
      <c r="A49" s="144" t="s">
        <v>2165</v>
      </c>
      <c r="B49" s="353"/>
      <c r="C49" s="143" t="s">
        <v>81</v>
      </c>
      <c r="D49" s="143" t="s">
        <v>141</v>
      </c>
      <c r="E49" s="16" t="s">
        <v>775</v>
      </c>
      <c r="F49" s="71">
        <v>5000</v>
      </c>
      <c r="G49" s="71">
        <v>5000</v>
      </c>
      <c r="H49" s="71">
        <v>5000</v>
      </c>
      <c r="I49" s="23" t="s">
        <v>775</v>
      </c>
      <c r="J49" s="23" t="s">
        <v>775</v>
      </c>
      <c r="K49" s="23" t="s">
        <v>775</v>
      </c>
      <c r="L49" s="23" t="s">
        <v>775</v>
      </c>
      <c r="M49" s="23" t="s">
        <v>775</v>
      </c>
      <c r="N49" s="146" t="s">
        <v>1017</v>
      </c>
    </row>
    <row r="50" spans="1:15" ht="16.5" x14ac:dyDescent="0.25">
      <c r="A50" s="363" t="s">
        <v>1257</v>
      </c>
      <c r="B50" s="363"/>
      <c r="C50" s="363"/>
      <c r="D50" s="363"/>
      <c r="E50" s="363"/>
      <c r="F50" s="363"/>
      <c r="G50" s="363"/>
      <c r="H50" s="363"/>
      <c r="I50" s="363"/>
      <c r="J50" s="363"/>
      <c r="K50" s="363"/>
      <c r="L50" s="363"/>
      <c r="M50" s="363"/>
      <c r="N50" s="363"/>
    </row>
    <row r="51" spans="1:15" ht="54.75" customHeight="1" x14ac:dyDescent="0.25">
      <c r="A51" s="144" t="s">
        <v>1967</v>
      </c>
      <c r="B51" s="144" t="s">
        <v>1968</v>
      </c>
      <c r="C51" s="146" t="s">
        <v>284</v>
      </c>
      <c r="D51" s="267" t="s">
        <v>40</v>
      </c>
      <c r="E51" s="267">
        <v>2019</v>
      </c>
      <c r="F51" s="71">
        <v>1270</v>
      </c>
      <c r="G51" s="71">
        <v>1270</v>
      </c>
      <c r="H51" s="23" t="s">
        <v>775</v>
      </c>
      <c r="I51" s="71">
        <v>70</v>
      </c>
      <c r="J51" s="71">
        <v>1200</v>
      </c>
      <c r="K51" s="23" t="s">
        <v>775</v>
      </c>
      <c r="L51" s="23" t="s">
        <v>775</v>
      </c>
      <c r="M51" s="23" t="s">
        <v>775</v>
      </c>
      <c r="N51" s="16" t="s">
        <v>775</v>
      </c>
    </row>
    <row r="52" spans="1:15" ht="61.5" customHeight="1" x14ac:dyDescent="0.25">
      <c r="A52" s="146" t="s">
        <v>1388</v>
      </c>
      <c r="B52" s="146" t="s">
        <v>555</v>
      </c>
      <c r="C52" s="31" t="s">
        <v>344</v>
      </c>
      <c r="D52" s="31" t="s">
        <v>574</v>
      </c>
      <c r="E52" s="16" t="s">
        <v>775</v>
      </c>
      <c r="F52" s="300">
        <v>3000</v>
      </c>
      <c r="G52" s="300">
        <v>3000</v>
      </c>
      <c r="H52" s="300">
        <v>2000</v>
      </c>
      <c r="I52" s="300">
        <v>300</v>
      </c>
      <c r="J52" s="300">
        <v>7000</v>
      </c>
      <c r="K52" s="23" t="s">
        <v>775</v>
      </c>
      <c r="L52" s="23" t="s">
        <v>775</v>
      </c>
      <c r="M52" s="23" t="s">
        <v>775</v>
      </c>
      <c r="N52" s="30" t="s">
        <v>1389</v>
      </c>
    </row>
    <row r="53" spans="1:15" ht="83.25" customHeight="1" x14ac:dyDescent="0.25">
      <c r="A53" s="146" t="s">
        <v>1390</v>
      </c>
      <c r="B53" s="348" t="s">
        <v>1394</v>
      </c>
      <c r="C53" s="31" t="s">
        <v>81</v>
      </c>
      <c r="D53" s="31" t="s">
        <v>141</v>
      </c>
      <c r="E53" s="16" t="s">
        <v>775</v>
      </c>
      <c r="F53" s="300">
        <v>4300</v>
      </c>
      <c r="G53" s="300">
        <v>4300</v>
      </c>
      <c r="H53" s="300">
        <v>3870</v>
      </c>
      <c r="I53" s="300">
        <v>430</v>
      </c>
      <c r="J53" s="23" t="s">
        <v>775</v>
      </c>
      <c r="K53" s="23" t="s">
        <v>775</v>
      </c>
      <c r="L53" s="23" t="s">
        <v>775</v>
      </c>
      <c r="M53" s="23" t="s">
        <v>775</v>
      </c>
      <c r="N53" s="30" t="s">
        <v>1391</v>
      </c>
    </row>
    <row r="54" spans="1:15" ht="74.25" customHeight="1" x14ac:dyDescent="0.25">
      <c r="A54" s="146" t="s">
        <v>1392</v>
      </c>
      <c r="B54" s="348"/>
      <c r="C54" s="31" t="s">
        <v>81</v>
      </c>
      <c r="D54" s="31" t="s">
        <v>141</v>
      </c>
      <c r="E54" s="16" t="s">
        <v>775</v>
      </c>
      <c r="F54" s="300">
        <v>2500</v>
      </c>
      <c r="G54" s="300">
        <v>2500</v>
      </c>
      <c r="H54" s="300">
        <v>2250</v>
      </c>
      <c r="I54" s="300">
        <v>250</v>
      </c>
      <c r="J54" s="23" t="s">
        <v>775</v>
      </c>
      <c r="K54" s="23" t="s">
        <v>775</v>
      </c>
      <c r="L54" s="23" t="s">
        <v>775</v>
      </c>
      <c r="M54" s="23" t="s">
        <v>775</v>
      </c>
      <c r="N54" s="30" t="s">
        <v>1393</v>
      </c>
    </row>
    <row r="55" spans="1:15" ht="20.25" x14ac:dyDescent="0.25">
      <c r="A55" s="365" t="s">
        <v>397</v>
      </c>
      <c r="B55" s="365"/>
      <c r="C55" s="365"/>
      <c r="D55" s="365"/>
      <c r="E55" s="365"/>
      <c r="F55" s="365"/>
      <c r="G55" s="365"/>
      <c r="H55" s="365"/>
      <c r="I55" s="365"/>
      <c r="J55" s="365"/>
      <c r="K55" s="365"/>
      <c r="L55" s="365"/>
      <c r="M55" s="365"/>
      <c r="N55" s="365"/>
    </row>
    <row r="56" spans="1:15" ht="43.5" customHeight="1" x14ac:dyDescent="0.25">
      <c r="A56" s="146" t="s">
        <v>408</v>
      </c>
      <c r="B56" s="348" t="s">
        <v>419</v>
      </c>
      <c r="C56" s="143" t="s">
        <v>51</v>
      </c>
      <c r="D56" s="14">
        <v>2019</v>
      </c>
      <c r="E56" s="14"/>
      <c r="F56" s="15">
        <v>857.84</v>
      </c>
      <c r="G56" s="166">
        <v>857.84</v>
      </c>
      <c r="H56" s="15">
        <v>857.84</v>
      </c>
      <c r="I56" s="23" t="s">
        <v>775</v>
      </c>
      <c r="J56" s="23" t="s">
        <v>775</v>
      </c>
      <c r="K56" s="23" t="s">
        <v>775</v>
      </c>
      <c r="L56" s="23" t="s">
        <v>775</v>
      </c>
      <c r="M56" s="23" t="s">
        <v>775</v>
      </c>
      <c r="N56" s="16" t="s">
        <v>775</v>
      </c>
    </row>
    <row r="57" spans="1:15" ht="54" customHeight="1" x14ac:dyDescent="0.25">
      <c r="A57" s="146" t="s">
        <v>409</v>
      </c>
      <c r="B57" s="348"/>
      <c r="C57" s="143" t="s">
        <v>51</v>
      </c>
      <c r="D57" s="14">
        <v>2019</v>
      </c>
      <c r="E57" s="14" t="s">
        <v>410</v>
      </c>
      <c r="F57" s="15">
        <v>22000</v>
      </c>
      <c r="G57" s="15">
        <v>22000</v>
      </c>
      <c r="H57" s="15">
        <v>11000</v>
      </c>
      <c r="I57" s="23" t="s">
        <v>775</v>
      </c>
      <c r="J57" s="15">
        <v>11000</v>
      </c>
      <c r="K57" s="23" t="s">
        <v>775</v>
      </c>
      <c r="L57" s="23" t="s">
        <v>775</v>
      </c>
      <c r="M57" s="23" t="s">
        <v>775</v>
      </c>
      <c r="N57" s="146" t="s">
        <v>411</v>
      </c>
    </row>
    <row r="58" spans="1:15" ht="64.5" customHeight="1" x14ac:dyDescent="0.25">
      <c r="A58" s="146" t="s">
        <v>412</v>
      </c>
      <c r="B58" s="348" t="s">
        <v>413</v>
      </c>
      <c r="C58" s="143" t="s">
        <v>51</v>
      </c>
      <c r="D58" s="14">
        <v>2019</v>
      </c>
      <c r="E58" s="14"/>
      <c r="F58" s="15">
        <v>1251</v>
      </c>
      <c r="G58" s="166">
        <v>1251</v>
      </c>
      <c r="H58" s="15">
        <v>1251</v>
      </c>
      <c r="I58" s="23" t="s">
        <v>775</v>
      </c>
      <c r="J58" s="23" t="s">
        <v>775</v>
      </c>
      <c r="K58" s="23" t="s">
        <v>775</v>
      </c>
      <c r="L58" s="23" t="s">
        <v>775</v>
      </c>
      <c r="M58" s="23" t="s">
        <v>775</v>
      </c>
      <c r="N58" s="264" t="s">
        <v>399</v>
      </c>
    </row>
    <row r="59" spans="1:15" ht="54.75" customHeight="1" x14ac:dyDescent="0.25">
      <c r="A59" s="146" t="s">
        <v>414</v>
      </c>
      <c r="B59" s="348"/>
      <c r="C59" s="143" t="s">
        <v>51</v>
      </c>
      <c r="D59" s="14">
        <v>2019</v>
      </c>
      <c r="E59" s="14"/>
      <c r="F59" s="15">
        <v>1955</v>
      </c>
      <c r="G59" s="166">
        <v>1955</v>
      </c>
      <c r="H59" s="15">
        <v>1955</v>
      </c>
      <c r="I59" s="23" t="s">
        <v>775</v>
      </c>
      <c r="J59" s="23" t="s">
        <v>775</v>
      </c>
      <c r="K59" s="23" t="s">
        <v>775</v>
      </c>
      <c r="L59" s="23" t="s">
        <v>775</v>
      </c>
      <c r="M59" s="23" t="s">
        <v>775</v>
      </c>
      <c r="N59" s="264" t="s">
        <v>399</v>
      </c>
      <c r="O59" s="16" t="s">
        <v>775</v>
      </c>
    </row>
    <row r="60" spans="1:15" ht="75" customHeight="1" x14ac:dyDescent="0.25">
      <c r="A60" s="146" t="s">
        <v>418</v>
      </c>
      <c r="B60" s="150" t="s">
        <v>415</v>
      </c>
      <c r="C60" s="143" t="s">
        <v>51</v>
      </c>
      <c r="D60" s="14">
        <v>2019</v>
      </c>
      <c r="E60" s="14"/>
      <c r="F60" s="15">
        <v>1506</v>
      </c>
      <c r="G60" s="166">
        <v>1506</v>
      </c>
      <c r="H60" s="15">
        <v>1506</v>
      </c>
      <c r="I60" s="23" t="s">
        <v>775</v>
      </c>
      <c r="J60" s="23" t="s">
        <v>775</v>
      </c>
      <c r="K60" s="23" t="s">
        <v>775</v>
      </c>
      <c r="L60" s="23" t="s">
        <v>775</v>
      </c>
      <c r="M60" s="23" t="s">
        <v>775</v>
      </c>
      <c r="N60" s="264" t="s">
        <v>399</v>
      </c>
    </row>
    <row r="61" spans="1:15" ht="53.25" customHeight="1" x14ac:dyDescent="0.25">
      <c r="A61" s="146" t="s">
        <v>416</v>
      </c>
      <c r="B61" s="146" t="s">
        <v>417</v>
      </c>
      <c r="C61" s="14" t="s">
        <v>344</v>
      </c>
      <c r="D61" s="14">
        <v>2019</v>
      </c>
      <c r="E61" s="14"/>
      <c r="F61" s="15">
        <v>6810.02</v>
      </c>
      <c r="G61" s="166">
        <v>6810.02</v>
      </c>
      <c r="H61" s="23" t="s">
        <v>775</v>
      </c>
      <c r="I61" s="23" t="s">
        <v>775</v>
      </c>
      <c r="J61" s="15">
        <v>6129.02</v>
      </c>
      <c r="K61" s="15">
        <v>681</v>
      </c>
      <c r="L61" s="23" t="s">
        <v>775</v>
      </c>
      <c r="M61" s="23" t="s">
        <v>775</v>
      </c>
      <c r="N61" s="146" t="s">
        <v>2851</v>
      </c>
    </row>
    <row r="62" spans="1:15" x14ac:dyDescent="0.25">
      <c r="A62" s="346" t="s">
        <v>945</v>
      </c>
      <c r="B62" s="346"/>
      <c r="C62" s="346"/>
      <c r="D62" s="346"/>
      <c r="E62" s="346"/>
      <c r="F62" s="346"/>
      <c r="G62" s="346"/>
      <c r="H62" s="346"/>
      <c r="I62" s="346"/>
      <c r="J62" s="346"/>
      <c r="K62" s="346"/>
      <c r="L62" s="346"/>
      <c r="M62" s="346"/>
      <c r="N62" s="346"/>
    </row>
    <row r="63" spans="1:15" ht="41.25" customHeight="1" x14ac:dyDescent="0.25">
      <c r="A63" s="146" t="s">
        <v>955</v>
      </c>
      <c r="B63" s="368" t="s">
        <v>972</v>
      </c>
      <c r="C63" s="266" t="s">
        <v>284</v>
      </c>
      <c r="D63" s="266" t="s">
        <v>574</v>
      </c>
      <c r="E63" s="16" t="s">
        <v>775</v>
      </c>
      <c r="F63" s="15">
        <v>70000</v>
      </c>
      <c r="G63" s="15">
        <v>70000</v>
      </c>
      <c r="H63" s="71">
        <v>1500</v>
      </c>
      <c r="I63" s="71">
        <v>500</v>
      </c>
      <c r="J63" s="71">
        <v>68000</v>
      </c>
      <c r="K63" s="23" t="s">
        <v>775</v>
      </c>
      <c r="L63" s="23" t="s">
        <v>775</v>
      </c>
      <c r="M63" s="23" t="s">
        <v>775</v>
      </c>
      <c r="N63" s="269" t="s">
        <v>1608</v>
      </c>
    </row>
    <row r="64" spans="1:15" ht="59.25" customHeight="1" x14ac:dyDescent="0.25">
      <c r="A64" s="146" t="s">
        <v>956</v>
      </c>
      <c r="B64" s="369"/>
      <c r="C64" s="266" t="s">
        <v>284</v>
      </c>
      <c r="D64" s="266" t="s">
        <v>574</v>
      </c>
      <c r="E64" s="16" t="s">
        <v>775</v>
      </c>
      <c r="F64" s="15">
        <v>259000</v>
      </c>
      <c r="G64" s="15">
        <v>259000</v>
      </c>
      <c r="H64" s="71">
        <v>3000</v>
      </c>
      <c r="I64" s="71">
        <v>1000</v>
      </c>
      <c r="J64" s="71">
        <v>255000</v>
      </c>
      <c r="K64" s="23" t="s">
        <v>775</v>
      </c>
      <c r="L64" s="23" t="s">
        <v>775</v>
      </c>
      <c r="M64" s="23" t="s">
        <v>775</v>
      </c>
      <c r="N64" s="269" t="s">
        <v>1608</v>
      </c>
    </row>
    <row r="65" spans="1:14" ht="36.75" customHeight="1" x14ac:dyDescent="0.25">
      <c r="A65" s="146" t="s">
        <v>957</v>
      </c>
      <c r="B65" s="369"/>
      <c r="C65" s="266" t="s">
        <v>284</v>
      </c>
      <c r="D65" s="266" t="s">
        <v>574</v>
      </c>
      <c r="E65" s="16" t="s">
        <v>775</v>
      </c>
      <c r="F65" s="15">
        <v>49000</v>
      </c>
      <c r="G65" s="15">
        <v>49000</v>
      </c>
      <c r="H65" s="71">
        <v>1500</v>
      </c>
      <c r="I65" s="71">
        <v>500</v>
      </c>
      <c r="J65" s="71">
        <v>47000</v>
      </c>
      <c r="K65" s="23" t="s">
        <v>775</v>
      </c>
      <c r="L65" s="23" t="s">
        <v>775</v>
      </c>
      <c r="M65" s="23" t="s">
        <v>775</v>
      </c>
      <c r="N65" s="269" t="s">
        <v>1608</v>
      </c>
    </row>
    <row r="66" spans="1:14" ht="47.25" customHeight="1" x14ac:dyDescent="0.25">
      <c r="A66" s="146" t="s">
        <v>958</v>
      </c>
      <c r="B66" s="369"/>
      <c r="C66" s="266" t="s">
        <v>284</v>
      </c>
      <c r="D66" s="266" t="s">
        <v>574</v>
      </c>
      <c r="E66" s="16" t="s">
        <v>775</v>
      </c>
      <c r="F66" s="15">
        <v>73000</v>
      </c>
      <c r="G66" s="15">
        <v>73000</v>
      </c>
      <c r="H66" s="71">
        <v>1500</v>
      </c>
      <c r="I66" s="71">
        <v>500</v>
      </c>
      <c r="J66" s="71">
        <v>113000</v>
      </c>
      <c r="K66" s="23" t="s">
        <v>775</v>
      </c>
      <c r="L66" s="23" t="s">
        <v>775</v>
      </c>
      <c r="M66" s="23" t="s">
        <v>775</v>
      </c>
      <c r="N66" s="269" t="s">
        <v>1608</v>
      </c>
    </row>
    <row r="67" spans="1:14" ht="30.75" customHeight="1" x14ac:dyDescent="0.25">
      <c r="A67" s="146" t="s">
        <v>959</v>
      </c>
      <c r="B67" s="370"/>
      <c r="C67" s="266" t="s">
        <v>284</v>
      </c>
      <c r="D67" s="266" t="s">
        <v>574</v>
      </c>
      <c r="E67" s="16" t="s">
        <v>775</v>
      </c>
      <c r="F67" s="15">
        <v>73000</v>
      </c>
      <c r="G67" s="15">
        <v>73000</v>
      </c>
      <c r="H67" s="71">
        <v>1500</v>
      </c>
      <c r="I67" s="71">
        <v>500</v>
      </c>
      <c r="J67" s="71">
        <v>71000</v>
      </c>
      <c r="K67" s="23" t="s">
        <v>775</v>
      </c>
      <c r="L67" s="23" t="s">
        <v>775</v>
      </c>
      <c r="M67" s="23" t="s">
        <v>775</v>
      </c>
      <c r="N67" s="269" t="s">
        <v>1608</v>
      </c>
    </row>
    <row r="68" spans="1:14" ht="45.75" customHeight="1" x14ac:dyDescent="0.25">
      <c r="A68" s="146" t="s">
        <v>960</v>
      </c>
      <c r="B68" s="368" t="s">
        <v>972</v>
      </c>
      <c r="C68" s="266" t="s">
        <v>284</v>
      </c>
      <c r="D68" s="266" t="s">
        <v>574</v>
      </c>
      <c r="E68" s="16" t="s">
        <v>775</v>
      </c>
      <c r="F68" s="15">
        <v>42000</v>
      </c>
      <c r="G68" s="15">
        <v>42000</v>
      </c>
      <c r="H68" s="71">
        <v>1500</v>
      </c>
      <c r="I68" s="71">
        <v>500</v>
      </c>
      <c r="J68" s="71">
        <v>40000</v>
      </c>
      <c r="K68" s="23" t="s">
        <v>775</v>
      </c>
      <c r="L68" s="23" t="s">
        <v>775</v>
      </c>
      <c r="M68" s="23" t="s">
        <v>775</v>
      </c>
      <c r="N68" s="269" t="s">
        <v>1608</v>
      </c>
    </row>
    <row r="69" spans="1:14" ht="87.75" customHeight="1" x14ac:dyDescent="0.25">
      <c r="A69" s="146" t="s">
        <v>961</v>
      </c>
      <c r="B69" s="370"/>
      <c r="C69" s="266" t="s">
        <v>284</v>
      </c>
      <c r="D69" s="266" t="s">
        <v>574</v>
      </c>
      <c r="E69" s="16" t="s">
        <v>775</v>
      </c>
      <c r="F69" s="15">
        <v>959.16</v>
      </c>
      <c r="G69" s="15">
        <v>959.16</v>
      </c>
      <c r="H69" s="71">
        <v>959.16</v>
      </c>
      <c r="I69" s="71" t="s">
        <v>775</v>
      </c>
      <c r="J69" s="71" t="s">
        <v>775</v>
      </c>
      <c r="K69" s="23" t="s">
        <v>775</v>
      </c>
      <c r="L69" s="23" t="s">
        <v>775</v>
      </c>
      <c r="M69" s="23" t="s">
        <v>775</v>
      </c>
      <c r="N69" s="16" t="s">
        <v>775</v>
      </c>
    </row>
    <row r="70" spans="1:14" ht="74.25" customHeight="1" x14ac:dyDescent="0.25">
      <c r="A70" s="146" t="s">
        <v>962</v>
      </c>
      <c r="B70" s="146" t="s">
        <v>973</v>
      </c>
      <c r="C70" s="266" t="s">
        <v>51</v>
      </c>
      <c r="D70" s="266" t="s">
        <v>574</v>
      </c>
      <c r="E70" s="16" t="s">
        <v>775</v>
      </c>
      <c r="F70" s="15">
        <v>789.02599999999995</v>
      </c>
      <c r="G70" s="15">
        <v>260.88</v>
      </c>
      <c r="H70" s="15">
        <v>260.88</v>
      </c>
      <c r="I70" s="23" t="s">
        <v>775</v>
      </c>
      <c r="J70" s="23" t="s">
        <v>775</v>
      </c>
      <c r="K70" s="23" t="s">
        <v>775</v>
      </c>
      <c r="L70" s="23" t="s">
        <v>775</v>
      </c>
      <c r="M70" s="23" t="s">
        <v>775</v>
      </c>
      <c r="N70" s="269" t="s">
        <v>1609</v>
      </c>
    </row>
    <row r="71" spans="1:14" ht="52.5" customHeight="1" x14ac:dyDescent="0.25">
      <c r="A71" s="146" t="s">
        <v>975</v>
      </c>
      <c r="B71" s="368" t="s">
        <v>974</v>
      </c>
      <c r="C71" s="266" t="s">
        <v>51</v>
      </c>
      <c r="D71" s="266" t="s">
        <v>574</v>
      </c>
      <c r="E71" s="16" t="s">
        <v>775</v>
      </c>
      <c r="F71" s="15">
        <v>57590</v>
      </c>
      <c r="G71" s="15">
        <v>57590</v>
      </c>
      <c r="H71" s="15">
        <v>5600</v>
      </c>
      <c r="I71" s="15">
        <v>400</v>
      </c>
      <c r="J71" s="15">
        <v>51590</v>
      </c>
      <c r="K71" s="23" t="s">
        <v>775</v>
      </c>
      <c r="L71" s="23" t="s">
        <v>775</v>
      </c>
      <c r="M71" s="23" t="s">
        <v>775</v>
      </c>
      <c r="N71" s="151" t="s">
        <v>1609</v>
      </c>
    </row>
    <row r="72" spans="1:14" ht="61.5" customHeight="1" x14ac:dyDescent="0.25">
      <c r="A72" s="146" t="s">
        <v>963</v>
      </c>
      <c r="B72" s="369"/>
      <c r="C72" s="266" t="s">
        <v>51</v>
      </c>
      <c r="D72" s="266" t="s">
        <v>574</v>
      </c>
      <c r="E72" s="16" t="s">
        <v>775</v>
      </c>
      <c r="F72" s="15">
        <v>1300</v>
      </c>
      <c r="G72" s="15">
        <v>1300</v>
      </c>
      <c r="H72" s="121">
        <v>250</v>
      </c>
      <c r="I72" s="121">
        <v>50</v>
      </c>
      <c r="J72" s="121">
        <v>1000</v>
      </c>
      <c r="K72" s="23" t="s">
        <v>775</v>
      </c>
      <c r="L72" s="23" t="s">
        <v>775</v>
      </c>
      <c r="M72" s="23" t="s">
        <v>775</v>
      </c>
      <c r="N72" s="151" t="s">
        <v>1609</v>
      </c>
    </row>
    <row r="73" spans="1:14" ht="73.5" customHeight="1" x14ac:dyDescent="0.25">
      <c r="A73" s="146" t="s">
        <v>964</v>
      </c>
      <c r="B73" s="370"/>
      <c r="C73" s="266" t="s">
        <v>51</v>
      </c>
      <c r="D73" s="266" t="s">
        <v>574</v>
      </c>
      <c r="E73" s="16" t="s">
        <v>775</v>
      </c>
      <c r="F73" s="15">
        <v>1500</v>
      </c>
      <c r="G73" s="15">
        <v>1500</v>
      </c>
      <c r="H73" s="121">
        <v>450</v>
      </c>
      <c r="I73" s="121">
        <v>50</v>
      </c>
      <c r="J73" s="121">
        <v>1000</v>
      </c>
      <c r="K73" s="23" t="s">
        <v>775</v>
      </c>
      <c r="L73" s="23" t="s">
        <v>775</v>
      </c>
      <c r="M73" s="23" t="s">
        <v>775</v>
      </c>
      <c r="N73" s="151" t="s">
        <v>1609</v>
      </c>
    </row>
    <row r="74" spans="1:14" ht="61.5" customHeight="1" x14ac:dyDescent="0.25">
      <c r="A74" s="146" t="s">
        <v>965</v>
      </c>
      <c r="B74" s="368" t="s">
        <v>974</v>
      </c>
      <c r="C74" s="266" t="s">
        <v>51</v>
      </c>
      <c r="D74" s="266" t="s">
        <v>574</v>
      </c>
      <c r="E74" s="16" t="s">
        <v>775</v>
      </c>
      <c r="F74" s="15">
        <v>1500</v>
      </c>
      <c r="G74" s="15">
        <v>1500</v>
      </c>
      <c r="H74" s="121">
        <v>450</v>
      </c>
      <c r="I74" s="121">
        <v>50</v>
      </c>
      <c r="J74" s="121">
        <v>1000</v>
      </c>
      <c r="K74" s="23" t="s">
        <v>775</v>
      </c>
      <c r="L74" s="23" t="s">
        <v>775</v>
      </c>
      <c r="M74" s="23" t="s">
        <v>775</v>
      </c>
      <c r="N74" s="151" t="s">
        <v>1610</v>
      </c>
    </row>
    <row r="75" spans="1:14" ht="62.25" customHeight="1" x14ac:dyDescent="0.25">
      <c r="A75" s="146" t="s">
        <v>966</v>
      </c>
      <c r="B75" s="369"/>
      <c r="C75" s="266" t="s">
        <v>51</v>
      </c>
      <c r="D75" s="266" t="s">
        <v>574</v>
      </c>
      <c r="E75" s="16" t="s">
        <v>775</v>
      </c>
      <c r="F75" s="15">
        <v>1500</v>
      </c>
      <c r="G75" s="15">
        <v>1500</v>
      </c>
      <c r="H75" s="121">
        <v>450</v>
      </c>
      <c r="I75" s="121">
        <v>50</v>
      </c>
      <c r="J75" s="121">
        <v>1000</v>
      </c>
      <c r="K75" s="23" t="s">
        <v>775</v>
      </c>
      <c r="L75" s="23" t="s">
        <v>775</v>
      </c>
      <c r="M75" s="23" t="s">
        <v>775</v>
      </c>
      <c r="N75" s="151" t="s">
        <v>1610</v>
      </c>
    </row>
    <row r="76" spans="1:14" ht="41.25" customHeight="1" x14ac:dyDescent="0.25">
      <c r="A76" s="146" t="s">
        <v>967</v>
      </c>
      <c r="B76" s="369"/>
      <c r="C76" s="266" t="s">
        <v>51</v>
      </c>
      <c r="D76" s="266" t="s">
        <v>574</v>
      </c>
      <c r="E76" s="16" t="s">
        <v>775</v>
      </c>
      <c r="F76" s="15">
        <v>1125</v>
      </c>
      <c r="G76" s="15">
        <v>1125</v>
      </c>
      <c r="H76" s="15">
        <v>100</v>
      </c>
      <c r="I76" s="15">
        <v>25</v>
      </c>
      <c r="J76" s="15">
        <v>1000</v>
      </c>
      <c r="K76" s="23" t="s">
        <v>775</v>
      </c>
      <c r="L76" s="23" t="s">
        <v>775</v>
      </c>
      <c r="M76" s="23" t="s">
        <v>775</v>
      </c>
      <c r="N76" s="151" t="s">
        <v>1610</v>
      </c>
    </row>
    <row r="77" spans="1:14" ht="54" customHeight="1" x14ac:dyDescent="0.25">
      <c r="A77" s="146" t="s">
        <v>968</v>
      </c>
      <c r="B77" s="369"/>
      <c r="C77" s="266" t="s">
        <v>51</v>
      </c>
      <c r="D77" s="266" t="s">
        <v>574</v>
      </c>
      <c r="E77" s="16" t="s">
        <v>775</v>
      </c>
      <c r="F77" s="15">
        <v>1000</v>
      </c>
      <c r="G77" s="15">
        <v>1000</v>
      </c>
      <c r="H77" s="15">
        <v>150</v>
      </c>
      <c r="I77" s="15">
        <v>50</v>
      </c>
      <c r="J77" s="15">
        <v>800</v>
      </c>
      <c r="K77" s="23" t="s">
        <v>775</v>
      </c>
      <c r="L77" s="23" t="s">
        <v>775</v>
      </c>
      <c r="M77" s="23" t="s">
        <v>775</v>
      </c>
      <c r="N77" s="151" t="s">
        <v>1610</v>
      </c>
    </row>
    <row r="78" spans="1:14" ht="47.25" customHeight="1" x14ac:dyDescent="0.25">
      <c r="A78" s="146" t="s">
        <v>969</v>
      </c>
      <c r="B78" s="370"/>
      <c r="C78" s="266" t="s">
        <v>51</v>
      </c>
      <c r="D78" s="266" t="s">
        <v>574</v>
      </c>
      <c r="E78" s="16" t="s">
        <v>775</v>
      </c>
      <c r="F78" s="15">
        <v>349.7</v>
      </c>
      <c r="G78" s="15">
        <v>349.7</v>
      </c>
      <c r="H78" s="15">
        <v>349.7</v>
      </c>
      <c r="I78" s="15" t="s">
        <v>43</v>
      </c>
      <c r="J78" s="15" t="s">
        <v>43</v>
      </c>
      <c r="K78" s="23" t="s">
        <v>775</v>
      </c>
      <c r="L78" s="23" t="s">
        <v>775</v>
      </c>
      <c r="M78" s="23" t="s">
        <v>775</v>
      </c>
      <c r="N78" s="146" t="s">
        <v>43</v>
      </c>
    </row>
    <row r="79" spans="1:14" ht="24.75" customHeight="1" x14ac:dyDescent="0.25">
      <c r="A79" s="146" t="s">
        <v>2166</v>
      </c>
      <c r="B79" s="348" t="s">
        <v>436</v>
      </c>
      <c r="C79" s="266" t="s">
        <v>2167</v>
      </c>
      <c r="D79" s="266" t="s">
        <v>574</v>
      </c>
      <c r="E79" s="16" t="s">
        <v>775</v>
      </c>
      <c r="F79" s="15">
        <v>820</v>
      </c>
      <c r="G79" s="15">
        <v>820</v>
      </c>
      <c r="H79" s="15">
        <v>100</v>
      </c>
      <c r="I79" s="15">
        <v>20</v>
      </c>
      <c r="J79" s="15">
        <v>700</v>
      </c>
      <c r="K79" s="23" t="s">
        <v>775</v>
      </c>
      <c r="L79" s="23" t="s">
        <v>775</v>
      </c>
      <c r="M79" s="23" t="s">
        <v>775</v>
      </c>
      <c r="N79" s="151" t="s">
        <v>1611</v>
      </c>
    </row>
    <row r="80" spans="1:14" ht="102" customHeight="1" x14ac:dyDescent="0.25">
      <c r="A80" s="146" t="s">
        <v>970</v>
      </c>
      <c r="B80" s="348"/>
      <c r="C80" s="266" t="s">
        <v>2167</v>
      </c>
      <c r="D80" s="266" t="s">
        <v>574</v>
      </c>
      <c r="E80" s="16" t="s">
        <v>775</v>
      </c>
      <c r="F80" s="15">
        <v>282.07</v>
      </c>
      <c r="G80" s="15">
        <v>282.07</v>
      </c>
      <c r="H80" s="15">
        <v>282.07</v>
      </c>
      <c r="I80" s="23" t="s">
        <v>775</v>
      </c>
      <c r="J80" s="23" t="s">
        <v>775</v>
      </c>
      <c r="K80" s="23" t="s">
        <v>775</v>
      </c>
      <c r="L80" s="23" t="s">
        <v>775</v>
      </c>
      <c r="M80" s="23" t="s">
        <v>775</v>
      </c>
      <c r="N80" s="269" t="s">
        <v>1611</v>
      </c>
    </row>
    <row r="81" spans="1:14" ht="53.25" customHeight="1" x14ac:dyDescent="0.25">
      <c r="A81" s="146" t="s">
        <v>976</v>
      </c>
      <c r="B81" s="146" t="s">
        <v>370</v>
      </c>
      <c r="C81" s="266" t="s">
        <v>185</v>
      </c>
      <c r="D81" s="266" t="s">
        <v>574</v>
      </c>
      <c r="E81" s="16" t="s">
        <v>775</v>
      </c>
      <c r="F81" s="15">
        <v>423.66</v>
      </c>
      <c r="G81" s="15">
        <v>423.66</v>
      </c>
      <c r="H81" s="15">
        <v>423.66</v>
      </c>
      <c r="I81" s="23" t="s">
        <v>775</v>
      </c>
      <c r="J81" s="23" t="s">
        <v>775</v>
      </c>
      <c r="K81" s="23" t="s">
        <v>775</v>
      </c>
      <c r="L81" s="23" t="s">
        <v>775</v>
      </c>
      <c r="M81" s="23" t="s">
        <v>775</v>
      </c>
      <c r="N81" s="16" t="s">
        <v>775</v>
      </c>
    </row>
    <row r="82" spans="1:14" ht="86.25" customHeight="1" x14ac:dyDescent="0.25">
      <c r="A82" s="146" t="s">
        <v>971</v>
      </c>
      <c r="B82" s="146" t="s">
        <v>296</v>
      </c>
      <c r="C82" s="266" t="s">
        <v>1278</v>
      </c>
      <c r="D82" s="266" t="s">
        <v>574</v>
      </c>
      <c r="E82" s="16" t="s">
        <v>775</v>
      </c>
      <c r="F82" s="15">
        <v>19116</v>
      </c>
      <c r="G82" s="15">
        <v>19116</v>
      </c>
      <c r="H82" s="23" t="s">
        <v>775</v>
      </c>
      <c r="I82" s="23" t="s">
        <v>775</v>
      </c>
      <c r="J82" s="15">
        <v>11000</v>
      </c>
      <c r="K82" s="23" t="s">
        <v>775</v>
      </c>
      <c r="L82" s="23" t="s">
        <v>775</v>
      </c>
      <c r="M82" s="15">
        <v>8116</v>
      </c>
      <c r="N82" s="16" t="s">
        <v>775</v>
      </c>
    </row>
    <row r="83" spans="1:14" x14ac:dyDescent="0.25">
      <c r="A83" s="346" t="s">
        <v>1258</v>
      </c>
      <c r="B83" s="346"/>
      <c r="C83" s="346"/>
      <c r="D83" s="346"/>
      <c r="E83" s="346"/>
      <c r="F83" s="346"/>
      <c r="G83" s="346"/>
      <c r="H83" s="346"/>
      <c r="I83" s="346"/>
      <c r="J83" s="346"/>
      <c r="K83" s="346"/>
      <c r="L83" s="346"/>
      <c r="M83" s="346"/>
      <c r="N83" s="346"/>
    </row>
    <row r="84" spans="1:14" ht="63.75" customHeight="1" x14ac:dyDescent="0.25">
      <c r="A84" s="146" t="s">
        <v>1571</v>
      </c>
      <c r="B84" s="30" t="s">
        <v>120</v>
      </c>
      <c r="C84" s="146" t="s">
        <v>284</v>
      </c>
      <c r="D84" s="146">
        <v>2019</v>
      </c>
      <c r="E84" s="146" t="s">
        <v>1566</v>
      </c>
      <c r="F84" s="297">
        <v>11800</v>
      </c>
      <c r="G84" s="23" t="s">
        <v>775</v>
      </c>
      <c r="H84" s="297">
        <v>11800</v>
      </c>
      <c r="I84" s="23" t="s">
        <v>775</v>
      </c>
      <c r="J84" s="23" t="s">
        <v>775</v>
      </c>
      <c r="K84" s="23" t="s">
        <v>775</v>
      </c>
      <c r="L84" s="23" t="s">
        <v>775</v>
      </c>
      <c r="M84" s="23" t="s">
        <v>775</v>
      </c>
      <c r="N84" s="146" t="s">
        <v>1570</v>
      </c>
    </row>
    <row r="85" spans="1:14" ht="44.25" customHeight="1" x14ac:dyDescent="0.25">
      <c r="A85" s="146" t="s">
        <v>1563</v>
      </c>
      <c r="B85" s="366" t="s">
        <v>1553</v>
      </c>
      <c r="C85" s="16" t="s">
        <v>51</v>
      </c>
      <c r="D85" s="146">
        <v>2019</v>
      </c>
      <c r="E85" s="146" t="s">
        <v>1568</v>
      </c>
      <c r="F85" s="297">
        <v>4880</v>
      </c>
      <c r="G85" s="23" t="s">
        <v>775</v>
      </c>
      <c r="H85" s="297">
        <v>4880</v>
      </c>
      <c r="I85" s="23" t="s">
        <v>775</v>
      </c>
      <c r="J85" s="23" t="s">
        <v>775</v>
      </c>
      <c r="K85" s="23" t="s">
        <v>775</v>
      </c>
      <c r="L85" s="23" t="s">
        <v>775</v>
      </c>
      <c r="M85" s="23" t="s">
        <v>775</v>
      </c>
      <c r="N85" s="30" t="s">
        <v>1549</v>
      </c>
    </row>
    <row r="86" spans="1:14" ht="41.25" customHeight="1" x14ac:dyDescent="0.25">
      <c r="A86" s="146" t="s">
        <v>1564</v>
      </c>
      <c r="B86" s="366"/>
      <c r="C86" s="16" t="s">
        <v>51</v>
      </c>
      <c r="D86" s="146" t="s">
        <v>116</v>
      </c>
      <c r="E86" s="146" t="s">
        <v>1568</v>
      </c>
      <c r="F86" s="297">
        <v>1400</v>
      </c>
      <c r="G86" s="23" t="s">
        <v>775</v>
      </c>
      <c r="H86" s="297">
        <v>1400</v>
      </c>
      <c r="I86" s="23" t="s">
        <v>775</v>
      </c>
      <c r="J86" s="23" t="s">
        <v>775</v>
      </c>
      <c r="K86" s="23" t="s">
        <v>775</v>
      </c>
      <c r="L86" s="23" t="s">
        <v>775</v>
      </c>
      <c r="M86" s="23" t="s">
        <v>775</v>
      </c>
      <c r="N86" s="30" t="s">
        <v>1549</v>
      </c>
    </row>
    <row r="87" spans="1:14" ht="46.5" customHeight="1" x14ac:dyDescent="0.25">
      <c r="A87" s="146" t="s">
        <v>1565</v>
      </c>
      <c r="B87" s="30" t="s">
        <v>1560</v>
      </c>
      <c r="C87" s="14" t="s">
        <v>42</v>
      </c>
      <c r="D87" s="146">
        <v>2020</v>
      </c>
      <c r="E87" s="146" t="s">
        <v>1569</v>
      </c>
      <c r="F87" s="297">
        <v>920</v>
      </c>
      <c r="G87" s="23" t="s">
        <v>775</v>
      </c>
      <c r="H87" s="297">
        <v>920</v>
      </c>
      <c r="I87" s="23" t="s">
        <v>775</v>
      </c>
      <c r="J87" s="23" t="s">
        <v>775</v>
      </c>
      <c r="K87" s="23" t="s">
        <v>775</v>
      </c>
      <c r="L87" s="23" t="s">
        <v>775</v>
      </c>
      <c r="M87" s="23" t="s">
        <v>775</v>
      </c>
      <c r="N87" s="146" t="s">
        <v>490</v>
      </c>
    </row>
    <row r="88" spans="1:14" ht="40.5" customHeight="1" x14ac:dyDescent="0.25">
      <c r="A88" s="146" t="s">
        <v>1572</v>
      </c>
      <c r="B88" s="146" t="s">
        <v>1567</v>
      </c>
      <c r="C88" s="14" t="s">
        <v>344</v>
      </c>
      <c r="D88" s="146">
        <v>2019</v>
      </c>
      <c r="E88" s="146" t="s">
        <v>1566</v>
      </c>
      <c r="F88" s="297">
        <v>1500</v>
      </c>
      <c r="G88" s="23" t="s">
        <v>775</v>
      </c>
      <c r="H88" s="297">
        <v>1500</v>
      </c>
      <c r="I88" s="23" t="s">
        <v>775</v>
      </c>
      <c r="J88" s="23" t="s">
        <v>775</v>
      </c>
      <c r="K88" s="23" t="s">
        <v>775</v>
      </c>
      <c r="L88" s="23" t="s">
        <v>775</v>
      </c>
      <c r="M88" s="23" t="s">
        <v>775</v>
      </c>
      <c r="N88" s="146" t="s">
        <v>1562</v>
      </c>
    </row>
    <row r="89" spans="1:14" x14ac:dyDescent="0.25">
      <c r="A89" s="346" t="s">
        <v>772</v>
      </c>
      <c r="B89" s="346"/>
      <c r="C89" s="346"/>
      <c r="D89" s="346"/>
      <c r="E89" s="346"/>
      <c r="F89" s="346"/>
      <c r="G89" s="346"/>
      <c r="H89" s="346"/>
      <c r="I89" s="346"/>
      <c r="J89" s="346"/>
      <c r="K89" s="346"/>
      <c r="L89" s="346"/>
      <c r="M89" s="346"/>
      <c r="N89" s="346"/>
    </row>
    <row r="90" spans="1:14" ht="52.5" x14ac:dyDescent="0.25">
      <c r="A90" s="19" t="s">
        <v>829</v>
      </c>
      <c r="B90" s="367" t="s">
        <v>120</v>
      </c>
      <c r="C90" s="146" t="s">
        <v>284</v>
      </c>
      <c r="D90" s="34" t="s">
        <v>116</v>
      </c>
      <c r="E90" s="16" t="s">
        <v>775</v>
      </c>
      <c r="F90" s="34">
        <v>10000</v>
      </c>
      <c r="G90" s="23" t="s">
        <v>778</v>
      </c>
      <c r="H90" s="34">
        <v>10000</v>
      </c>
      <c r="I90" s="23" t="s">
        <v>775</v>
      </c>
      <c r="J90" s="23" t="s">
        <v>775</v>
      </c>
      <c r="K90" s="23" t="s">
        <v>775</v>
      </c>
      <c r="L90" s="23" t="s">
        <v>775</v>
      </c>
      <c r="M90" s="23" t="s">
        <v>775</v>
      </c>
      <c r="N90" s="150" t="s">
        <v>786</v>
      </c>
    </row>
    <row r="91" spans="1:14" ht="31.5" customHeight="1" x14ac:dyDescent="0.25">
      <c r="A91" s="35" t="s">
        <v>834</v>
      </c>
      <c r="B91" s="367"/>
      <c r="C91" s="146" t="s">
        <v>284</v>
      </c>
      <c r="D91" s="36" t="s">
        <v>116</v>
      </c>
      <c r="E91" s="16" t="s">
        <v>775</v>
      </c>
      <c r="F91" s="207">
        <v>1500</v>
      </c>
      <c r="G91" s="207">
        <v>1500</v>
      </c>
      <c r="H91" s="207">
        <v>1200</v>
      </c>
      <c r="I91" s="207">
        <v>300</v>
      </c>
      <c r="J91" s="23" t="s">
        <v>775</v>
      </c>
      <c r="K91" s="23" t="s">
        <v>775</v>
      </c>
      <c r="L91" s="23" t="s">
        <v>775</v>
      </c>
      <c r="M91" s="23" t="s">
        <v>775</v>
      </c>
      <c r="N91" s="150" t="s">
        <v>786</v>
      </c>
    </row>
    <row r="92" spans="1:14" ht="76.5" customHeight="1" x14ac:dyDescent="0.25">
      <c r="A92" s="150" t="s">
        <v>830</v>
      </c>
      <c r="B92" s="162" t="s">
        <v>831</v>
      </c>
      <c r="C92" s="16" t="s">
        <v>51</v>
      </c>
      <c r="D92" s="16" t="s">
        <v>116</v>
      </c>
      <c r="E92" s="16" t="s">
        <v>775</v>
      </c>
      <c r="F92" s="23">
        <v>900</v>
      </c>
      <c r="G92" s="289">
        <v>900</v>
      </c>
      <c r="H92" s="23">
        <v>900</v>
      </c>
      <c r="I92" s="23" t="s">
        <v>775</v>
      </c>
      <c r="J92" s="23" t="s">
        <v>775</v>
      </c>
      <c r="K92" s="23" t="s">
        <v>775</v>
      </c>
      <c r="L92" s="23" t="s">
        <v>775</v>
      </c>
      <c r="M92" s="23" t="s">
        <v>775</v>
      </c>
      <c r="N92" s="19"/>
    </row>
    <row r="93" spans="1:14" ht="54" customHeight="1" x14ac:dyDescent="0.25">
      <c r="A93" s="150" t="s">
        <v>832</v>
      </c>
      <c r="B93" s="150" t="s">
        <v>811</v>
      </c>
      <c r="C93" s="16" t="s">
        <v>344</v>
      </c>
      <c r="D93" s="16">
        <v>2019</v>
      </c>
      <c r="E93" s="16" t="s">
        <v>833</v>
      </c>
      <c r="F93" s="23">
        <v>500</v>
      </c>
      <c r="G93" s="23">
        <v>500</v>
      </c>
      <c r="H93" s="23">
        <v>339</v>
      </c>
      <c r="I93" s="23">
        <v>161</v>
      </c>
      <c r="J93" s="23" t="s">
        <v>775</v>
      </c>
      <c r="K93" s="23" t="s">
        <v>775</v>
      </c>
      <c r="L93" s="23" t="s">
        <v>775</v>
      </c>
      <c r="M93" s="23" t="s">
        <v>775</v>
      </c>
      <c r="N93" s="150" t="s">
        <v>2174</v>
      </c>
    </row>
    <row r="94" spans="1:14" x14ac:dyDescent="0.25">
      <c r="A94" s="345" t="s">
        <v>457</v>
      </c>
      <c r="B94" s="345"/>
      <c r="C94" s="345"/>
      <c r="D94" s="345"/>
      <c r="E94" s="345"/>
      <c r="F94" s="345"/>
      <c r="G94" s="345"/>
      <c r="H94" s="345"/>
      <c r="I94" s="345"/>
      <c r="J94" s="345"/>
      <c r="K94" s="345"/>
      <c r="L94" s="345"/>
      <c r="M94" s="345"/>
      <c r="N94" s="345"/>
    </row>
    <row r="95" spans="1:14" ht="137.25" customHeight="1" x14ac:dyDescent="0.25">
      <c r="A95" s="150" t="s">
        <v>458</v>
      </c>
      <c r="B95" s="146" t="s">
        <v>463</v>
      </c>
      <c r="C95" s="16" t="s">
        <v>464</v>
      </c>
      <c r="D95" s="16">
        <v>2018</v>
      </c>
      <c r="E95" s="16" t="s">
        <v>775</v>
      </c>
      <c r="F95" s="23">
        <v>14716.9</v>
      </c>
      <c r="G95" s="23" t="s">
        <v>775</v>
      </c>
      <c r="H95" s="23">
        <v>14716.9</v>
      </c>
      <c r="I95" s="23" t="s">
        <v>775</v>
      </c>
      <c r="J95" s="23" t="s">
        <v>775</v>
      </c>
      <c r="K95" s="23" t="s">
        <v>775</v>
      </c>
      <c r="L95" s="23" t="s">
        <v>775</v>
      </c>
      <c r="M95" s="23" t="s">
        <v>775</v>
      </c>
      <c r="N95" s="16" t="s">
        <v>2168</v>
      </c>
    </row>
    <row r="96" spans="1:14" ht="93" customHeight="1" x14ac:dyDescent="0.25">
      <c r="A96" s="145" t="s">
        <v>2169</v>
      </c>
      <c r="B96" s="146" t="s">
        <v>465</v>
      </c>
      <c r="C96" s="16" t="s">
        <v>51</v>
      </c>
      <c r="D96" s="16">
        <v>2018</v>
      </c>
      <c r="E96" s="16" t="s">
        <v>775</v>
      </c>
      <c r="F96" s="23">
        <v>1500</v>
      </c>
      <c r="G96" s="23" t="s">
        <v>775</v>
      </c>
      <c r="H96" s="23">
        <v>1500</v>
      </c>
      <c r="I96" s="23" t="s">
        <v>775</v>
      </c>
      <c r="J96" s="23" t="s">
        <v>775</v>
      </c>
      <c r="K96" s="23" t="s">
        <v>775</v>
      </c>
      <c r="L96" s="23" t="s">
        <v>775</v>
      </c>
      <c r="M96" s="23" t="s">
        <v>775</v>
      </c>
      <c r="N96" s="151" t="s">
        <v>1610</v>
      </c>
    </row>
    <row r="97" spans="1:14" ht="84.75" customHeight="1" x14ac:dyDescent="0.25">
      <c r="A97" s="150" t="s">
        <v>460</v>
      </c>
      <c r="B97" s="150" t="s">
        <v>461</v>
      </c>
      <c r="C97" s="16" t="s">
        <v>466</v>
      </c>
      <c r="D97" s="16">
        <v>2020</v>
      </c>
      <c r="E97" s="16" t="s">
        <v>775</v>
      </c>
      <c r="F97" s="23">
        <v>1039.4000000000001</v>
      </c>
      <c r="G97" s="23" t="s">
        <v>775</v>
      </c>
      <c r="H97" s="23">
        <v>1039.4000000000001</v>
      </c>
      <c r="I97" s="23" t="s">
        <v>775</v>
      </c>
      <c r="J97" s="23" t="s">
        <v>775</v>
      </c>
      <c r="K97" s="23" t="s">
        <v>775</v>
      </c>
      <c r="L97" s="23" t="s">
        <v>775</v>
      </c>
      <c r="M97" s="23" t="s">
        <v>775</v>
      </c>
      <c r="N97" s="16" t="s">
        <v>462</v>
      </c>
    </row>
    <row r="98" spans="1:14" x14ac:dyDescent="0.25">
      <c r="A98" s="346" t="s">
        <v>118</v>
      </c>
      <c r="B98" s="346"/>
      <c r="C98" s="346"/>
      <c r="D98" s="346"/>
      <c r="E98" s="346"/>
      <c r="F98" s="346"/>
      <c r="G98" s="346"/>
      <c r="H98" s="346"/>
      <c r="I98" s="346"/>
      <c r="J98" s="346"/>
      <c r="K98" s="346"/>
      <c r="L98" s="346"/>
      <c r="M98" s="346"/>
      <c r="N98" s="346"/>
    </row>
    <row r="99" spans="1:14" ht="54" customHeight="1" x14ac:dyDescent="0.25">
      <c r="A99" s="145" t="s">
        <v>174</v>
      </c>
      <c r="B99" s="145" t="s">
        <v>196</v>
      </c>
      <c r="C99" s="146" t="s">
        <v>284</v>
      </c>
      <c r="D99" s="20" t="s">
        <v>116</v>
      </c>
      <c r="E99" s="20" t="s">
        <v>2852</v>
      </c>
      <c r="F99" s="40">
        <v>15000</v>
      </c>
      <c r="G99" s="39">
        <v>15000</v>
      </c>
      <c r="H99" s="23" t="s">
        <v>775</v>
      </c>
      <c r="I99" s="23" t="s">
        <v>775</v>
      </c>
      <c r="J99" s="39">
        <v>15000</v>
      </c>
      <c r="K99" s="23" t="s">
        <v>775</v>
      </c>
      <c r="L99" s="23" t="s">
        <v>775</v>
      </c>
      <c r="M99" s="23" t="s">
        <v>775</v>
      </c>
      <c r="N99" s="147" t="s">
        <v>161</v>
      </c>
    </row>
    <row r="100" spans="1:14" ht="48.75" customHeight="1" x14ac:dyDescent="0.25">
      <c r="A100" s="145" t="s">
        <v>184</v>
      </c>
      <c r="B100" s="371" t="s">
        <v>120</v>
      </c>
      <c r="C100" s="146" t="s">
        <v>284</v>
      </c>
      <c r="D100" s="20" t="s">
        <v>116</v>
      </c>
      <c r="E100" s="20" t="s">
        <v>2854</v>
      </c>
      <c r="F100" s="288">
        <v>2500</v>
      </c>
      <c r="G100" s="39">
        <v>2450</v>
      </c>
      <c r="H100" s="23" t="s">
        <v>775</v>
      </c>
      <c r="I100" s="39">
        <v>50</v>
      </c>
      <c r="J100" s="23" t="s">
        <v>775</v>
      </c>
      <c r="K100" s="23" t="s">
        <v>775</v>
      </c>
      <c r="L100" s="23" t="s">
        <v>775</v>
      </c>
      <c r="M100" s="23" t="s">
        <v>775</v>
      </c>
      <c r="N100" s="10" t="s">
        <v>161</v>
      </c>
    </row>
    <row r="101" spans="1:14" ht="32.25" customHeight="1" x14ac:dyDescent="0.25">
      <c r="A101" s="145" t="s">
        <v>158</v>
      </c>
      <c r="B101" s="372"/>
      <c r="C101" s="146" t="s">
        <v>284</v>
      </c>
      <c r="D101" s="20">
        <v>2019</v>
      </c>
      <c r="E101" s="20" t="s">
        <v>2853</v>
      </c>
      <c r="F101" s="39" t="s">
        <v>160</v>
      </c>
      <c r="G101" s="39">
        <v>15</v>
      </c>
      <c r="H101" s="23" t="s">
        <v>775</v>
      </c>
      <c r="I101" s="39">
        <v>15</v>
      </c>
      <c r="J101" s="23" t="s">
        <v>775</v>
      </c>
      <c r="K101" s="23" t="s">
        <v>775</v>
      </c>
      <c r="L101" s="23" t="s">
        <v>775</v>
      </c>
      <c r="M101" s="23" t="s">
        <v>775</v>
      </c>
      <c r="N101" s="10" t="s">
        <v>161</v>
      </c>
    </row>
    <row r="102" spans="1:14" ht="30" customHeight="1" x14ac:dyDescent="0.25">
      <c r="A102" s="145" t="s">
        <v>2170</v>
      </c>
      <c r="B102" s="372"/>
      <c r="C102" s="146" t="s">
        <v>284</v>
      </c>
      <c r="D102" s="20">
        <v>2019</v>
      </c>
      <c r="E102" s="20" t="s">
        <v>2853</v>
      </c>
      <c r="F102" s="39">
        <v>1498</v>
      </c>
      <c r="G102" s="39">
        <v>15</v>
      </c>
      <c r="H102" s="23" t="s">
        <v>775</v>
      </c>
      <c r="I102" s="39">
        <v>15</v>
      </c>
      <c r="J102" s="23" t="s">
        <v>775</v>
      </c>
      <c r="K102" s="23" t="s">
        <v>775</v>
      </c>
      <c r="L102" s="23" t="s">
        <v>775</v>
      </c>
      <c r="M102" s="23" t="s">
        <v>775</v>
      </c>
      <c r="N102" s="10" t="s">
        <v>161</v>
      </c>
    </row>
    <row r="103" spans="1:14" ht="24.75" customHeight="1" x14ac:dyDescent="0.25">
      <c r="A103" s="145" t="s">
        <v>162</v>
      </c>
      <c r="B103" s="373"/>
      <c r="C103" s="146" t="s">
        <v>284</v>
      </c>
      <c r="D103" s="20">
        <v>2019</v>
      </c>
      <c r="E103" s="20" t="s">
        <v>2853</v>
      </c>
      <c r="F103" s="39">
        <v>1829.6220000000001</v>
      </c>
      <c r="G103" s="39">
        <v>1829.6220000000001</v>
      </c>
      <c r="H103" s="39">
        <v>1829.6220000000001</v>
      </c>
      <c r="I103" s="23" t="s">
        <v>775</v>
      </c>
      <c r="J103" s="23" t="s">
        <v>775</v>
      </c>
      <c r="K103" s="23" t="s">
        <v>775</v>
      </c>
      <c r="L103" s="23" t="s">
        <v>775</v>
      </c>
      <c r="M103" s="23" t="s">
        <v>775</v>
      </c>
      <c r="N103" s="10" t="s">
        <v>161</v>
      </c>
    </row>
    <row r="104" spans="1:14" ht="36" customHeight="1" x14ac:dyDescent="0.25">
      <c r="A104" s="145" t="s">
        <v>164</v>
      </c>
      <c r="B104" s="371" t="s">
        <v>120</v>
      </c>
      <c r="C104" s="146" t="s">
        <v>284</v>
      </c>
      <c r="D104" s="20" t="s">
        <v>116</v>
      </c>
      <c r="E104" s="20" t="s">
        <v>2853</v>
      </c>
      <c r="F104" s="39">
        <v>863.69200000000001</v>
      </c>
      <c r="G104" s="39">
        <v>863.69200000000001</v>
      </c>
      <c r="H104" s="39">
        <v>863.69200000000001</v>
      </c>
      <c r="I104" s="23" t="s">
        <v>775</v>
      </c>
      <c r="J104" s="23" t="s">
        <v>775</v>
      </c>
      <c r="K104" s="23" t="s">
        <v>775</v>
      </c>
      <c r="L104" s="23" t="s">
        <v>775</v>
      </c>
      <c r="M104" s="23" t="s">
        <v>775</v>
      </c>
      <c r="N104" s="10" t="s">
        <v>161</v>
      </c>
    </row>
    <row r="105" spans="1:14" ht="42" customHeight="1" x14ac:dyDescent="0.25">
      <c r="A105" s="145" t="s">
        <v>197</v>
      </c>
      <c r="B105" s="372"/>
      <c r="C105" s="146" t="s">
        <v>284</v>
      </c>
      <c r="D105" s="20" t="s">
        <v>116</v>
      </c>
      <c r="E105" s="20" t="s">
        <v>165</v>
      </c>
      <c r="F105" s="39">
        <v>1024.876</v>
      </c>
      <c r="G105" s="39">
        <v>824.87599999999998</v>
      </c>
      <c r="H105" s="39">
        <v>200</v>
      </c>
      <c r="I105" s="23" t="s">
        <v>775</v>
      </c>
      <c r="J105" s="23" t="s">
        <v>775</v>
      </c>
      <c r="K105" s="23" t="s">
        <v>775</v>
      </c>
      <c r="L105" s="23" t="s">
        <v>775</v>
      </c>
      <c r="M105" s="23" t="s">
        <v>775</v>
      </c>
      <c r="N105" s="10" t="s">
        <v>161</v>
      </c>
    </row>
    <row r="106" spans="1:14" ht="35.25" customHeight="1" x14ac:dyDescent="0.25">
      <c r="A106" s="145" t="s">
        <v>166</v>
      </c>
      <c r="B106" s="372"/>
      <c r="C106" s="146" t="s">
        <v>284</v>
      </c>
      <c r="D106" s="20" t="s">
        <v>116</v>
      </c>
      <c r="E106" s="20" t="s">
        <v>2854</v>
      </c>
      <c r="F106" s="39">
        <v>1500</v>
      </c>
      <c r="G106" s="39">
        <v>1450</v>
      </c>
      <c r="H106" s="23" t="s">
        <v>775</v>
      </c>
      <c r="I106" s="39">
        <v>50</v>
      </c>
      <c r="J106" s="23" t="s">
        <v>775</v>
      </c>
      <c r="K106" s="23" t="s">
        <v>775</v>
      </c>
      <c r="L106" s="23" t="s">
        <v>775</v>
      </c>
      <c r="M106" s="23" t="s">
        <v>775</v>
      </c>
      <c r="N106" s="10" t="s">
        <v>161</v>
      </c>
    </row>
    <row r="107" spans="1:14" ht="35.25" customHeight="1" x14ac:dyDescent="0.25">
      <c r="A107" s="145" t="s">
        <v>168</v>
      </c>
      <c r="B107" s="372"/>
      <c r="C107" s="146" t="s">
        <v>284</v>
      </c>
      <c r="D107" s="20" t="s">
        <v>116</v>
      </c>
      <c r="E107" s="20" t="s">
        <v>2854</v>
      </c>
      <c r="F107" s="39">
        <v>3500</v>
      </c>
      <c r="G107" s="39">
        <v>3450</v>
      </c>
      <c r="H107" s="23" t="s">
        <v>775</v>
      </c>
      <c r="I107" s="39">
        <v>50</v>
      </c>
      <c r="J107" s="23" t="s">
        <v>775</v>
      </c>
      <c r="K107" s="23" t="s">
        <v>775</v>
      </c>
      <c r="L107" s="23" t="s">
        <v>775</v>
      </c>
      <c r="M107" s="23" t="s">
        <v>775</v>
      </c>
      <c r="N107" s="10" t="s">
        <v>161</v>
      </c>
    </row>
    <row r="108" spans="1:14" ht="30" customHeight="1" x14ac:dyDescent="0.25">
      <c r="A108" s="145" t="s">
        <v>169</v>
      </c>
      <c r="B108" s="372"/>
      <c r="C108" s="146" t="s">
        <v>284</v>
      </c>
      <c r="D108" s="20" t="s">
        <v>116</v>
      </c>
      <c r="E108" s="20" t="s">
        <v>2854</v>
      </c>
      <c r="F108" s="39">
        <v>1500</v>
      </c>
      <c r="G108" s="39">
        <v>1450</v>
      </c>
      <c r="H108" s="23" t="s">
        <v>775</v>
      </c>
      <c r="I108" s="39">
        <v>50</v>
      </c>
      <c r="J108" s="23" t="s">
        <v>775</v>
      </c>
      <c r="K108" s="23" t="s">
        <v>775</v>
      </c>
      <c r="L108" s="23" t="s">
        <v>775</v>
      </c>
      <c r="M108" s="23" t="s">
        <v>775</v>
      </c>
      <c r="N108" s="10" t="s">
        <v>161</v>
      </c>
    </row>
    <row r="109" spans="1:14" ht="34.5" customHeight="1" x14ac:dyDescent="0.25">
      <c r="A109" s="37" t="s">
        <v>1371</v>
      </c>
      <c r="B109" s="372"/>
      <c r="C109" s="146" t="s">
        <v>284</v>
      </c>
      <c r="D109" s="20">
        <v>2019</v>
      </c>
      <c r="E109" s="20" t="s">
        <v>2853</v>
      </c>
      <c r="F109" s="39">
        <v>7000</v>
      </c>
      <c r="G109" s="39">
        <v>7000</v>
      </c>
      <c r="H109" s="23" t="s">
        <v>775</v>
      </c>
      <c r="I109" s="39">
        <v>26</v>
      </c>
      <c r="J109" s="23" t="s">
        <v>775</v>
      </c>
      <c r="K109" s="23" t="s">
        <v>775</v>
      </c>
      <c r="L109" s="23" t="s">
        <v>775</v>
      </c>
      <c r="M109" s="23" t="s">
        <v>775</v>
      </c>
      <c r="N109" s="10" t="s">
        <v>161</v>
      </c>
    </row>
    <row r="110" spans="1:14" ht="33.75" customHeight="1" x14ac:dyDescent="0.25">
      <c r="A110" s="145" t="s">
        <v>170</v>
      </c>
      <c r="B110" s="372"/>
      <c r="C110" s="146" t="s">
        <v>284</v>
      </c>
      <c r="D110" s="20">
        <v>2019</v>
      </c>
      <c r="E110" s="20" t="s">
        <v>2852</v>
      </c>
      <c r="F110" s="39">
        <v>400</v>
      </c>
      <c r="G110" s="23" t="s">
        <v>775</v>
      </c>
      <c r="H110" s="23" t="s">
        <v>775</v>
      </c>
      <c r="I110" s="23" t="s">
        <v>775</v>
      </c>
      <c r="J110" s="23" t="s">
        <v>775</v>
      </c>
      <c r="K110" s="23" t="s">
        <v>775</v>
      </c>
      <c r="L110" s="23" t="s">
        <v>775</v>
      </c>
      <c r="M110" s="23" t="s">
        <v>775</v>
      </c>
      <c r="N110" s="10" t="s">
        <v>161</v>
      </c>
    </row>
    <row r="111" spans="1:14" ht="33" customHeight="1" x14ac:dyDescent="0.25">
      <c r="A111" s="145" t="s">
        <v>171</v>
      </c>
      <c r="B111" s="372"/>
      <c r="C111" s="146" t="s">
        <v>284</v>
      </c>
      <c r="D111" s="20">
        <v>2019</v>
      </c>
      <c r="E111" s="20" t="s">
        <v>2852</v>
      </c>
      <c r="F111" s="39">
        <v>1500</v>
      </c>
      <c r="G111" s="23" t="s">
        <v>775</v>
      </c>
      <c r="H111" s="23" t="s">
        <v>775</v>
      </c>
      <c r="I111" s="23" t="s">
        <v>775</v>
      </c>
      <c r="J111" s="23" t="s">
        <v>775</v>
      </c>
      <c r="K111" s="23" t="s">
        <v>775</v>
      </c>
      <c r="L111" s="23" t="s">
        <v>775</v>
      </c>
      <c r="M111" s="23" t="s">
        <v>775</v>
      </c>
      <c r="N111" s="10" t="s">
        <v>161</v>
      </c>
    </row>
    <row r="112" spans="1:14" ht="34.5" customHeight="1" x14ac:dyDescent="0.25">
      <c r="A112" s="145" t="s">
        <v>1372</v>
      </c>
      <c r="B112" s="372"/>
      <c r="C112" s="146" t="s">
        <v>284</v>
      </c>
      <c r="D112" s="20">
        <v>2020</v>
      </c>
      <c r="E112" s="20" t="s">
        <v>2852</v>
      </c>
      <c r="F112" s="39">
        <v>1000</v>
      </c>
      <c r="G112" s="23" t="s">
        <v>775</v>
      </c>
      <c r="H112" s="23" t="s">
        <v>775</v>
      </c>
      <c r="I112" s="23" t="s">
        <v>775</v>
      </c>
      <c r="J112" s="23" t="s">
        <v>775</v>
      </c>
      <c r="K112" s="23" t="s">
        <v>775</v>
      </c>
      <c r="L112" s="23" t="s">
        <v>775</v>
      </c>
      <c r="M112" s="23" t="s">
        <v>775</v>
      </c>
      <c r="N112" s="10" t="s">
        <v>161</v>
      </c>
    </row>
    <row r="113" spans="1:14" ht="33.75" customHeight="1" x14ac:dyDescent="0.25">
      <c r="A113" s="145" t="s">
        <v>172</v>
      </c>
      <c r="B113" s="372"/>
      <c r="C113" s="146" t="s">
        <v>284</v>
      </c>
      <c r="D113" s="20">
        <v>2020</v>
      </c>
      <c r="E113" s="20" t="s">
        <v>2852</v>
      </c>
      <c r="F113" s="39">
        <v>1500</v>
      </c>
      <c r="G113" s="23" t="s">
        <v>775</v>
      </c>
      <c r="H113" s="23" t="s">
        <v>775</v>
      </c>
      <c r="I113" s="23" t="s">
        <v>775</v>
      </c>
      <c r="J113" s="23" t="s">
        <v>775</v>
      </c>
      <c r="K113" s="23" t="s">
        <v>775</v>
      </c>
      <c r="L113" s="23" t="s">
        <v>775</v>
      </c>
      <c r="M113" s="23" t="s">
        <v>775</v>
      </c>
      <c r="N113" s="10" t="s">
        <v>161</v>
      </c>
    </row>
    <row r="114" spans="1:14" ht="36" customHeight="1" x14ac:dyDescent="0.25">
      <c r="A114" s="145" t="s">
        <v>1373</v>
      </c>
      <c r="B114" s="373"/>
      <c r="C114" s="146" t="s">
        <v>284</v>
      </c>
      <c r="D114" s="20">
        <v>2019</v>
      </c>
      <c r="E114" s="20" t="s">
        <v>173</v>
      </c>
      <c r="F114" s="39">
        <v>1500</v>
      </c>
      <c r="G114" s="23" t="s">
        <v>775</v>
      </c>
      <c r="H114" s="23" t="s">
        <v>775</v>
      </c>
      <c r="I114" s="23" t="s">
        <v>775</v>
      </c>
      <c r="J114" s="23" t="s">
        <v>775</v>
      </c>
      <c r="K114" s="23" t="s">
        <v>775</v>
      </c>
      <c r="L114" s="23" t="s">
        <v>775</v>
      </c>
      <c r="M114" s="23" t="s">
        <v>775</v>
      </c>
      <c r="N114" s="10" t="s">
        <v>161</v>
      </c>
    </row>
    <row r="115" spans="1:14" ht="36.75" customHeight="1" x14ac:dyDescent="0.25">
      <c r="A115" s="145" t="s">
        <v>1374</v>
      </c>
      <c r="B115" s="371" t="s">
        <v>120</v>
      </c>
      <c r="C115" s="146" t="s">
        <v>284</v>
      </c>
      <c r="D115" s="20">
        <v>2020</v>
      </c>
      <c r="E115" s="20" t="s">
        <v>173</v>
      </c>
      <c r="F115" s="39">
        <v>1500</v>
      </c>
      <c r="G115" s="23" t="s">
        <v>775</v>
      </c>
      <c r="H115" s="23" t="s">
        <v>775</v>
      </c>
      <c r="I115" s="23" t="s">
        <v>775</v>
      </c>
      <c r="J115" s="23" t="s">
        <v>775</v>
      </c>
      <c r="K115" s="23" t="s">
        <v>775</v>
      </c>
      <c r="L115" s="23" t="s">
        <v>775</v>
      </c>
      <c r="M115" s="23" t="s">
        <v>775</v>
      </c>
      <c r="N115" s="10" t="s">
        <v>161</v>
      </c>
    </row>
    <row r="116" spans="1:14" ht="37.5" customHeight="1" x14ac:dyDescent="0.25">
      <c r="A116" s="145" t="s">
        <v>1375</v>
      </c>
      <c r="B116" s="372"/>
      <c r="C116" s="146" t="s">
        <v>284</v>
      </c>
      <c r="D116" s="20">
        <v>2020</v>
      </c>
      <c r="E116" s="20" t="s">
        <v>173</v>
      </c>
      <c r="F116" s="39">
        <v>1500</v>
      </c>
      <c r="G116" s="23" t="s">
        <v>775</v>
      </c>
      <c r="H116" s="23" t="s">
        <v>775</v>
      </c>
      <c r="I116" s="23" t="s">
        <v>775</v>
      </c>
      <c r="J116" s="23" t="s">
        <v>775</v>
      </c>
      <c r="K116" s="23" t="s">
        <v>775</v>
      </c>
      <c r="L116" s="23" t="s">
        <v>775</v>
      </c>
      <c r="M116" s="23" t="s">
        <v>775</v>
      </c>
      <c r="N116" s="10" t="s">
        <v>161</v>
      </c>
    </row>
    <row r="117" spans="1:14" ht="34.5" customHeight="1" x14ac:dyDescent="0.25">
      <c r="A117" s="145" t="s">
        <v>1376</v>
      </c>
      <c r="B117" s="372"/>
      <c r="C117" s="146" t="s">
        <v>284</v>
      </c>
      <c r="D117" s="20">
        <v>2020</v>
      </c>
      <c r="E117" s="20" t="s">
        <v>173</v>
      </c>
      <c r="F117" s="39">
        <v>1500</v>
      </c>
      <c r="G117" s="23" t="s">
        <v>775</v>
      </c>
      <c r="H117" s="23" t="s">
        <v>775</v>
      </c>
      <c r="I117" s="23" t="s">
        <v>775</v>
      </c>
      <c r="J117" s="23" t="s">
        <v>775</v>
      </c>
      <c r="K117" s="23" t="s">
        <v>775</v>
      </c>
      <c r="L117" s="23" t="s">
        <v>775</v>
      </c>
      <c r="M117" s="23" t="s">
        <v>775</v>
      </c>
      <c r="N117" s="10" t="s">
        <v>161</v>
      </c>
    </row>
    <row r="118" spans="1:14" ht="34.5" customHeight="1" x14ac:dyDescent="0.25">
      <c r="A118" s="145" t="s">
        <v>1377</v>
      </c>
      <c r="B118" s="372"/>
      <c r="C118" s="146" t="s">
        <v>284</v>
      </c>
      <c r="D118" s="20">
        <v>2020</v>
      </c>
      <c r="E118" s="20" t="s">
        <v>173</v>
      </c>
      <c r="F118" s="39">
        <v>1500</v>
      </c>
      <c r="G118" s="23" t="s">
        <v>775</v>
      </c>
      <c r="H118" s="23" t="s">
        <v>775</v>
      </c>
      <c r="I118" s="23" t="s">
        <v>775</v>
      </c>
      <c r="J118" s="23" t="s">
        <v>775</v>
      </c>
      <c r="K118" s="23" t="s">
        <v>775</v>
      </c>
      <c r="L118" s="23" t="s">
        <v>775</v>
      </c>
      <c r="M118" s="23" t="s">
        <v>775</v>
      </c>
      <c r="N118" s="10" t="s">
        <v>161</v>
      </c>
    </row>
    <row r="119" spans="1:14" ht="41.25" customHeight="1" x14ac:dyDescent="0.25">
      <c r="A119" s="145" t="s">
        <v>1378</v>
      </c>
      <c r="B119" s="372"/>
      <c r="C119" s="146" t="s">
        <v>284</v>
      </c>
      <c r="D119" s="20" t="s">
        <v>116</v>
      </c>
      <c r="E119" s="20" t="s">
        <v>2852</v>
      </c>
      <c r="F119" s="39">
        <v>3500</v>
      </c>
      <c r="G119" s="23" t="s">
        <v>775</v>
      </c>
      <c r="H119" s="23" t="s">
        <v>775</v>
      </c>
      <c r="I119" s="23" t="s">
        <v>775</v>
      </c>
      <c r="J119" s="23" t="s">
        <v>775</v>
      </c>
      <c r="K119" s="23" t="s">
        <v>775</v>
      </c>
      <c r="L119" s="23" t="s">
        <v>775</v>
      </c>
      <c r="M119" s="23" t="s">
        <v>775</v>
      </c>
      <c r="N119" s="10" t="s">
        <v>161</v>
      </c>
    </row>
    <row r="120" spans="1:14" ht="40.5" customHeight="1" x14ac:dyDescent="0.25">
      <c r="A120" s="145" t="s">
        <v>1379</v>
      </c>
      <c r="B120" s="372"/>
      <c r="C120" s="146" t="s">
        <v>284</v>
      </c>
      <c r="D120" s="20" t="s">
        <v>116</v>
      </c>
      <c r="E120" s="20" t="s">
        <v>2852</v>
      </c>
      <c r="F120" s="39">
        <v>3500</v>
      </c>
      <c r="G120" s="23" t="s">
        <v>775</v>
      </c>
      <c r="H120" s="23" t="s">
        <v>775</v>
      </c>
      <c r="I120" s="23" t="s">
        <v>775</v>
      </c>
      <c r="J120" s="23" t="s">
        <v>775</v>
      </c>
      <c r="K120" s="23" t="s">
        <v>775</v>
      </c>
      <c r="L120" s="23" t="s">
        <v>775</v>
      </c>
      <c r="M120" s="23" t="s">
        <v>775</v>
      </c>
      <c r="N120" s="10" t="s">
        <v>161</v>
      </c>
    </row>
    <row r="121" spans="1:14" ht="40.5" customHeight="1" x14ac:dyDescent="0.25">
      <c r="A121" s="145" t="s">
        <v>2171</v>
      </c>
      <c r="B121" s="372"/>
      <c r="C121" s="146" t="s">
        <v>284</v>
      </c>
      <c r="D121" s="20" t="s">
        <v>116</v>
      </c>
      <c r="E121" s="20" t="s">
        <v>2852</v>
      </c>
      <c r="F121" s="39">
        <v>2000</v>
      </c>
      <c r="G121" s="23" t="s">
        <v>775</v>
      </c>
      <c r="H121" s="23" t="s">
        <v>775</v>
      </c>
      <c r="I121" s="23" t="s">
        <v>775</v>
      </c>
      <c r="J121" s="23" t="s">
        <v>775</v>
      </c>
      <c r="K121" s="23" t="s">
        <v>775</v>
      </c>
      <c r="L121" s="23" t="s">
        <v>775</v>
      </c>
      <c r="M121" s="23" t="s">
        <v>775</v>
      </c>
      <c r="N121" s="10" t="s">
        <v>161</v>
      </c>
    </row>
    <row r="122" spans="1:14" ht="40.5" customHeight="1" x14ac:dyDescent="0.25">
      <c r="A122" s="145" t="s">
        <v>198</v>
      </c>
      <c r="B122" s="372"/>
      <c r="C122" s="20" t="s">
        <v>132</v>
      </c>
      <c r="D122" s="20" t="s">
        <v>116</v>
      </c>
      <c r="E122" s="20" t="s">
        <v>2852</v>
      </c>
      <c r="F122" s="39">
        <v>2000</v>
      </c>
      <c r="G122" s="23" t="s">
        <v>775</v>
      </c>
      <c r="H122" s="23" t="s">
        <v>775</v>
      </c>
      <c r="I122" s="23" t="s">
        <v>775</v>
      </c>
      <c r="J122" s="23" t="s">
        <v>775</v>
      </c>
      <c r="K122" s="23" t="s">
        <v>775</v>
      </c>
      <c r="L122" s="23" t="s">
        <v>775</v>
      </c>
      <c r="M122" s="23" t="s">
        <v>775</v>
      </c>
      <c r="N122" s="10" t="s">
        <v>161</v>
      </c>
    </row>
    <row r="123" spans="1:14" ht="37.5" customHeight="1" x14ac:dyDescent="0.25">
      <c r="A123" s="145" t="s">
        <v>2172</v>
      </c>
      <c r="B123" s="372"/>
      <c r="C123" s="20" t="s">
        <v>132</v>
      </c>
      <c r="D123" s="20" t="s">
        <v>116</v>
      </c>
      <c r="E123" s="20" t="s">
        <v>2852</v>
      </c>
      <c r="F123" s="39">
        <v>2500</v>
      </c>
      <c r="G123" s="23" t="s">
        <v>775</v>
      </c>
      <c r="H123" s="23" t="s">
        <v>775</v>
      </c>
      <c r="I123" s="23" t="s">
        <v>775</v>
      </c>
      <c r="J123" s="23" t="s">
        <v>775</v>
      </c>
      <c r="K123" s="23" t="s">
        <v>775</v>
      </c>
      <c r="L123" s="23" t="s">
        <v>775</v>
      </c>
      <c r="M123" s="23" t="s">
        <v>775</v>
      </c>
      <c r="N123" s="10" t="s">
        <v>161</v>
      </c>
    </row>
    <row r="124" spans="1:14" ht="36.75" customHeight="1" x14ac:dyDescent="0.25">
      <c r="A124" s="145" t="s">
        <v>2173</v>
      </c>
      <c r="B124" s="373"/>
      <c r="C124" s="146" t="s">
        <v>284</v>
      </c>
      <c r="D124" s="20" t="s">
        <v>116</v>
      </c>
      <c r="E124" s="20" t="s">
        <v>2852</v>
      </c>
      <c r="F124" s="39">
        <v>2500</v>
      </c>
      <c r="G124" s="23" t="s">
        <v>775</v>
      </c>
      <c r="H124" s="23" t="s">
        <v>775</v>
      </c>
      <c r="I124" s="23" t="s">
        <v>775</v>
      </c>
      <c r="J124" s="23" t="s">
        <v>775</v>
      </c>
      <c r="K124" s="23" t="s">
        <v>775</v>
      </c>
      <c r="L124" s="23" t="s">
        <v>775</v>
      </c>
      <c r="M124" s="23" t="s">
        <v>775</v>
      </c>
      <c r="N124" s="10" t="s">
        <v>161</v>
      </c>
    </row>
    <row r="125" spans="1:14" ht="31.5" x14ac:dyDescent="0.25">
      <c r="A125" s="145" t="s">
        <v>1381</v>
      </c>
      <c r="B125" s="352" t="s">
        <v>157</v>
      </c>
      <c r="C125" s="20" t="s">
        <v>51</v>
      </c>
      <c r="D125" s="20" t="s">
        <v>116</v>
      </c>
      <c r="E125" s="20" t="s">
        <v>2852</v>
      </c>
      <c r="F125" s="39">
        <v>200</v>
      </c>
      <c r="G125" s="39">
        <v>200</v>
      </c>
      <c r="H125" s="39">
        <v>200</v>
      </c>
      <c r="I125" s="23" t="s">
        <v>775</v>
      </c>
      <c r="J125" s="23" t="s">
        <v>775</v>
      </c>
      <c r="K125" s="23" t="s">
        <v>775</v>
      </c>
      <c r="L125" s="23" t="s">
        <v>775</v>
      </c>
      <c r="M125" s="23" t="s">
        <v>775</v>
      </c>
      <c r="N125" s="352" t="s">
        <v>127</v>
      </c>
    </row>
    <row r="126" spans="1:14" ht="31.5" x14ac:dyDescent="0.25">
      <c r="A126" s="145" t="s">
        <v>176</v>
      </c>
      <c r="B126" s="352"/>
      <c r="C126" s="20" t="s">
        <v>51</v>
      </c>
      <c r="D126" s="12" t="s">
        <v>177</v>
      </c>
      <c r="E126" s="20" t="s">
        <v>2852</v>
      </c>
      <c r="F126" s="13" t="s">
        <v>178</v>
      </c>
      <c r="G126" s="13" t="s">
        <v>178</v>
      </c>
      <c r="H126" s="13">
        <v>14.95</v>
      </c>
      <c r="I126" s="39" t="s">
        <v>179</v>
      </c>
      <c r="J126" s="23" t="s">
        <v>775</v>
      </c>
      <c r="K126" s="23" t="s">
        <v>775</v>
      </c>
      <c r="L126" s="23" t="s">
        <v>775</v>
      </c>
      <c r="M126" s="23" t="s">
        <v>775</v>
      </c>
      <c r="N126" s="352"/>
    </row>
    <row r="127" spans="1:14" ht="27" customHeight="1" x14ac:dyDescent="0.25">
      <c r="A127" s="145" t="s">
        <v>180</v>
      </c>
      <c r="B127" s="352" t="s">
        <v>126</v>
      </c>
      <c r="C127" s="20" t="s">
        <v>51</v>
      </c>
      <c r="D127" s="20" t="s">
        <v>116</v>
      </c>
      <c r="E127" s="20" t="s">
        <v>2852</v>
      </c>
      <c r="F127" s="40">
        <v>200</v>
      </c>
      <c r="G127" s="39">
        <v>200</v>
      </c>
      <c r="H127" s="39">
        <v>200</v>
      </c>
      <c r="I127" s="23" t="s">
        <v>775</v>
      </c>
      <c r="J127" s="23" t="s">
        <v>775</v>
      </c>
      <c r="K127" s="23" t="s">
        <v>775</v>
      </c>
      <c r="L127" s="23" t="s">
        <v>775</v>
      </c>
      <c r="M127" s="23" t="s">
        <v>775</v>
      </c>
      <c r="N127" s="352" t="s">
        <v>127</v>
      </c>
    </row>
    <row r="128" spans="1:14" ht="47.25" customHeight="1" x14ac:dyDescent="0.25">
      <c r="A128" s="145" t="s">
        <v>181</v>
      </c>
      <c r="B128" s="352"/>
      <c r="C128" s="20" t="s">
        <v>51</v>
      </c>
      <c r="D128" s="20" t="s">
        <v>116</v>
      </c>
      <c r="E128" s="20" t="s">
        <v>2852</v>
      </c>
      <c r="F128" s="39">
        <v>200</v>
      </c>
      <c r="G128" s="39">
        <v>200</v>
      </c>
      <c r="H128" s="39">
        <v>200</v>
      </c>
      <c r="I128" s="23" t="s">
        <v>775</v>
      </c>
      <c r="J128" s="23" t="s">
        <v>775</v>
      </c>
      <c r="K128" s="23" t="s">
        <v>775</v>
      </c>
      <c r="L128" s="23" t="s">
        <v>775</v>
      </c>
      <c r="M128" s="23" t="s">
        <v>775</v>
      </c>
      <c r="N128" s="352"/>
    </row>
    <row r="129" spans="1:14" ht="27" customHeight="1" x14ac:dyDescent="0.25">
      <c r="A129" s="145" t="s">
        <v>182</v>
      </c>
      <c r="B129" s="352"/>
      <c r="C129" s="20" t="s">
        <v>51</v>
      </c>
      <c r="D129" s="20">
        <v>2020</v>
      </c>
      <c r="E129" s="14" t="s">
        <v>43</v>
      </c>
      <c r="F129" s="39">
        <v>1000</v>
      </c>
      <c r="G129" s="23" t="s">
        <v>775</v>
      </c>
      <c r="H129" s="23" t="s">
        <v>775</v>
      </c>
      <c r="I129" s="23" t="s">
        <v>775</v>
      </c>
      <c r="J129" s="23" t="s">
        <v>775</v>
      </c>
      <c r="K129" s="23" t="s">
        <v>775</v>
      </c>
      <c r="L129" s="23" t="s">
        <v>775</v>
      </c>
      <c r="M129" s="23" t="s">
        <v>775</v>
      </c>
      <c r="N129" s="352"/>
    </row>
    <row r="130" spans="1:14" ht="56.25" customHeight="1" x14ac:dyDescent="0.25">
      <c r="A130" s="145" t="s">
        <v>183</v>
      </c>
      <c r="B130" s="352"/>
      <c r="C130" s="20" t="s">
        <v>51</v>
      </c>
      <c r="D130" s="20" t="s">
        <v>116</v>
      </c>
      <c r="E130" s="20" t="s">
        <v>2853</v>
      </c>
      <c r="F130" s="39">
        <v>13140</v>
      </c>
      <c r="G130" s="23" t="s">
        <v>775</v>
      </c>
      <c r="H130" s="23" t="s">
        <v>775</v>
      </c>
      <c r="I130" s="23" t="s">
        <v>775</v>
      </c>
      <c r="J130" s="23" t="s">
        <v>775</v>
      </c>
      <c r="K130" s="23" t="s">
        <v>775</v>
      </c>
      <c r="L130" s="23" t="s">
        <v>775</v>
      </c>
      <c r="M130" s="23" t="s">
        <v>775</v>
      </c>
      <c r="N130" s="352"/>
    </row>
    <row r="131" spans="1:14" ht="107.25" customHeight="1" x14ac:dyDescent="0.25">
      <c r="A131" s="145" t="s">
        <v>199</v>
      </c>
      <c r="B131" s="145" t="s">
        <v>138</v>
      </c>
      <c r="C131" s="20" t="s">
        <v>139</v>
      </c>
      <c r="D131" s="20">
        <v>2019</v>
      </c>
      <c r="E131" s="20" t="s">
        <v>2853</v>
      </c>
      <c r="F131" s="39">
        <v>900</v>
      </c>
      <c r="G131" s="39">
        <v>10</v>
      </c>
      <c r="H131" s="23" t="s">
        <v>775</v>
      </c>
      <c r="I131" s="39">
        <v>10</v>
      </c>
      <c r="J131" s="23" t="s">
        <v>775</v>
      </c>
      <c r="K131" s="23" t="s">
        <v>775</v>
      </c>
      <c r="L131" s="23" t="s">
        <v>775</v>
      </c>
      <c r="M131" s="23" t="s">
        <v>775</v>
      </c>
      <c r="N131" s="145" t="s">
        <v>142</v>
      </c>
    </row>
    <row r="132" spans="1:14" ht="27" customHeight="1" x14ac:dyDescent="0.25">
      <c r="A132" s="147" t="s">
        <v>1382</v>
      </c>
      <c r="B132" s="352" t="s">
        <v>147</v>
      </c>
      <c r="C132" s="20" t="s">
        <v>185</v>
      </c>
      <c r="D132" s="12" t="s">
        <v>186</v>
      </c>
      <c r="E132" s="38" t="s">
        <v>187</v>
      </c>
      <c r="F132" s="13" t="s">
        <v>187</v>
      </c>
      <c r="G132" s="304">
        <v>277.2</v>
      </c>
      <c r="H132" s="13">
        <v>2.7</v>
      </c>
      <c r="I132" s="23" t="s">
        <v>775</v>
      </c>
      <c r="J132" s="23" t="s">
        <v>775</v>
      </c>
      <c r="K132" s="23" t="s">
        <v>775</v>
      </c>
      <c r="L132" s="23" t="s">
        <v>775</v>
      </c>
      <c r="M132" s="23" t="s">
        <v>775</v>
      </c>
      <c r="N132" s="352" t="s">
        <v>148</v>
      </c>
    </row>
    <row r="133" spans="1:14" ht="33" customHeight="1" x14ac:dyDescent="0.25">
      <c r="A133" s="145" t="s">
        <v>200</v>
      </c>
      <c r="B133" s="352"/>
      <c r="C133" s="20" t="s">
        <v>185</v>
      </c>
      <c r="D133" s="20">
        <v>2020</v>
      </c>
      <c r="E133" s="20" t="s">
        <v>2852</v>
      </c>
      <c r="F133" s="39">
        <v>150</v>
      </c>
      <c r="G133" s="39">
        <v>150</v>
      </c>
      <c r="H133" s="39">
        <v>150</v>
      </c>
      <c r="I133" s="23" t="s">
        <v>775</v>
      </c>
      <c r="J133" s="23" t="s">
        <v>775</v>
      </c>
      <c r="K133" s="23" t="s">
        <v>775</v>
      </c>
      <c r="L133" s="23" t="s">
        <v>775</v>
      </c>
      <c r="M133" s="23" t="s">
        <v>775</v>
      </c>
      <c r="N133" s="352"/>
    </row>
    <row r="134" spans="1:14" ht="48" customHeight="1" x14ac:dyDescent="0.25">
      <c r="A134" s="145" t="s">
        <v>1383</v>
      </c>
      <c r="B134" s="352" t="s">
        <v>151</v>
      </c>
      <c r="C134" s="20" t="s">
        <v>344</v>
      </c>
      <c r="D134" s="20">
        <v>2019</v>
      </c>
      <c r="E134" s="20" t="s">
        <v>2853</v>
      </c>
      <c r="F134" s="39">
        <v>900</v>
      </c>
      <c r="G134" s="39">
        <v>10</v>
      </c>
      <c r="H134" s="23" t="s">
        <v>775</v>
      </c>
      <c r="I134" s="39">
        <v>10</v>
      </c>
      <c r="J134" s="23" t="s">
        <v>775</v>
      </c>
      <c r="K134" s="23" t="s">
        <v>775</v>
      </c>
      <c r="L134" s="23" t="s">
        <v>775</v>
      </c>
      <c r="M134" s="23" t="s">
        <v>775</v>
      </c>
      <c r="N134" s="174" t="s">
        <v>153</v>
      </c>
    </row>
    <row r="135" spans="1:14" ht="30.75" customHeight="1" x14ac:dyDescent="0.25">
      <c r="A135" s="145" t="s">
        <v>1384</v>
      </c>
      <c r="B135" s="352"/>
      <c r="C135" s="20" t="s">
        <v>344</v>
      </c>
      <c r="D135" s="12" t="s">
        <v>188</v>
      </c>
      <c r="E135" s="38" t="s">
        <v>775</v>
      </c>
      <c r="F135" s="13" t="s">
        <v>189</v>
      </c>
      <c r="G135" s="304" t="s">
        <v>190</v>
      </c>
      <c r="H135" s="13" t="s">
        <v>191</v>
      </c>
      <c r="I135" s="23" t="s">
        <v>775</v>
      </c>
      <c r="J135" s="23" t="s">
        <v>775</v>
      </c>
      <c r="K135" s="23" t="s">
        <v>775</v>
      </c>
      <c r="L135" s="23" t="s">
        <v>775</v>
      </c>
      <c r="M135" s="23" t="s">
        <v>775</v>
      </c>
      <c r="N135" s="174" t="s">
        <v>153</v>
      </c>
    </row>
    <row r="136" spans="1:14" ht="53.25" customHeight="1" x14ac:dyDescent="0.25">
      <c r="A136" s="145" t="s">
        <v>195</v>
      </c>
      <c r="B136" s="352"/>
      <c r="C136" s="20" t="s">
        <v>344</v>
      </c>
      <c r="D136" s="20" t="s">
        <v>116</v>
      </c>
      <c r="E136" s="20" t="s">
        <v>2855</v>
      </c>
      <c r="F136" s="23" t="s">
        <v>775</v>
      </c>
      <c r="G136" s="23" t="s">
        <v>775</v>
      </c>
      <c r="H136" s="23" t="s">
        <v>775</v>
      </c>
      <c r="I136" s="23" t="s">
        <v>775</v>
      </c>
      <c r="J136" s="23" t="s">
        <v>775</v>
      </c>
      <c r="K136" s="23" t="s">
        <v>775</v>
      </c>
      <c r="L136" s="23" t="s">
        <v>775</v>
      </c>
      <c r="M136" s="23" t="s">
        <v>775</v>
      </c>
      <c r="N136" s="174" t="s">
        <v>153</v>
      </c>
    </row>
    <row r="137" spans="1:14" ht="31.5" customHeight="1" x14ac:dyDescent="0.25">
      <c r="A137" s="145" t="s">
        <v>1380</v>
      </c>
      <c r="B137" s="352"/>
      <c r="C137" s="20" t="s">
        <v>344</v>
      </c>
      <c r="D137" s="20">
        <v>2020</v>
      </c>
      <c r="E137" s="20" t="s">
        <v>2852</v>
      </c>
      <c r="F137" s="288">
        <v>2000</v>
      </c>
      <c r="G137" s="39">
        <v>2000</v>
      </c>
      <c r="H137" s="39">
        <v>2000</v>
      </c>
      <c r="I137" s="23" t="s">
        <v>775</v>
      </c>
      <c r="J137" s="23" t="s">
        <v>775</v>
      </c>
      <c r="K137" s="23" t="s">
        <v>775</v>
      </c>
      <c r="L137" s="23" t="s">
        <v>775</v>
      </c>
      <c r="M137" s="23" t="s">
        <v>775</v>
      </c>
      <c r="N137" s="174" t="s">
        <v>153</v>
      </c>
    </row>
    <row r="138" spans="1:14" ht="54.75" customHeight="1" x14ac:dyDescent="0.25">
      <c r="A138" s="145" t="s">
        <v>192</v>
      </c>
      <c r="B138" s="145" t="s">
        <v>193</v>
      </c>
      <c r="C138" s="20" t="s">
        <v>81</v>
      </c>
      <c r="D138" s="20">
        <v>2020</v>
      </c>
      <c r="E138" s="20" t="s">
        <v>2853</v>
      </c>
      <c r="F138" s="39">
        <v>1490</v>
      </c>
      <c r="G138" s="39">
        <v>15</v>
      </c>
      <c r="H138" s="23" t="s">
        <v>775</v>
      </c>
      <c r="I138" s="39">
        <v>15</v>
      </c>
      <c r="J138" s="23" t="s">
        <v>775</v>
      </c>
      <c r="K138" s="23" t="s">
        <v>775</v>
      </c>
      <c r="L138" s="23" t="s">
        <v>775</v>
      </c>
      <c r="M138" s="23" t="s">
        <v>775</v>
      </c>
      <c r="N138" s="145" t="s">
        <v>194</v>
      </c>
    </row>
    <row r="139" spans="1:14" x14ac:dyDescent="0.25">
      <c r="A139" s="346" t="s">
        <v>39</v>
      </c>
      <c r="B139" s="346"/>
      <c r="C139" s="346"/>
      <c r="D139" s="346"/>
      <c r="E139" s="346"/>
      <c r="F139" s="346"/>
      <c r="G139" s="346"/>
      <c r="H139" s="346"/>
      <c r="I139" s="346"/>
      <c r="J139" s="346"/>
      <c r="K139" s="346"/>
      <c r="L139" s="346"/>
      <c r="M139" s="346"/>
      <c r="N139" s="346"/>
    </row>
    <row r="140" spans="1:14" ht="45.75" customHeight="1" x14ac:dyDescent="0.25">
      <c r="A140" s="146" t="s">
        <v>114</v>
      </c>
      <c r="B140" s="146" t="s">
        <v>115</v>
      </c>
      <c r="C140" s="14" t="s">
        <v>81</v>
      </c>
      <c r="D140" s="14" t="s">
        <v>116</v>
      </c>
      <c r="E140" s="14" t="s">
        <v>1385</v>
      </c>
      <c r="F140" s="21">
        <v>28320</v>
      </c>
      <c r="G140" s="21">
        <v>28320</v>
      </c>
      <c r="H140" s="16" t="s">
        <v>775</v>
      </c>
      <c r="I140" s="14">
        <v>100</v>
      </c>
      <c r="J140" s="21">
        <v>28220</v>
      </c>
      <c r="K140" s="16" t="s">
        <v>775</v>
      </c>
      <c r="L140" s="16" t="s">
        <v>775</v>
      </c>
      <c r="M140" s="16" t="s">
        <v>775</v>
      </c>
      <c r="N140" s="146" t="s">
        <v>117</v>
      </c>
    </row>
    <row r="141" spans="1:14" x14ac:dyDescent="0.25">
      <c r="A141" s="346" t="s">
        <v>1259</v>
      </c>
      <c r="B141" s="346"/>
      <c r="C141" s="346"/>
      <c r="D141" s="346"/>
      <c r="E141" s="346"/>
      <c r="F141" s="346"/>
      <c r="G141" s="346"/>
      <c r="H141" s="346"/>
      <c r="I141" s="346"/>
      <c r="J141" s="346"/>
      <c r="K141" s="346"/>
      <c r="L141" s="346"/>
      <c r="M141" s="346"/>
      <c r="N141" s="346"/>
    </row>
    <row r="142" spans="1:14" ht="105.75" customHeight="1" x14ac:dyDescent="0.25">
      <c r="A142" s="146" t="s">
        <v>1285</v>
      </c>
      <c r="B142" s="146" t="s">
        <v>1286</v>
      </c>
      <c r="C142" s="266" t="s">
        <v>284</v>
      </c>
      <c r="D142" s="266" t="s">
        <v>1287</v>
      </c>
      <c r="E142" s="16" t="s">
        <v>775</v>
      </c>
      <c r="F142" s="15">
        <v>1500000</v>
      </c>
      <c r="G142" s="15">
        <f>SUM(H142:M142)</f>
        <v>2420</v>
      </c>
      <c r="H142" s="15">
        <v>2420</v>
      </c>
      <c r="I142" s="16" t="s">
        <v>775</v>
      </c>
      <c r="J142" s="16" t="s">
        <v>775</v>
      </c>
      <c r="K142" s="16" t="s">
        <v>775</v>
      </c>
      <c r="L142" s="16" t="s">
        <v>775</v>
      </c>
      <c r="M142" s="16" t="s">
        <v>775</v>
      </c>
      <c r="N142" s="146" t="s">
        <v>1288</v>
      </c>
    </row>
    <row r="143" spans="1:14" ht="64.5" customHeight="1" x14ac:dyDescent="0.25">
      <c r="A143" s="146" t="s">
        <v>1289</v>
      </c>
      <c r="B143" s="146" t="s">
        <v>1290</v>
      </c>
      <c r="C143" s="266" t="s">
        <v>284</v>
      </c>
      <c r="D143" s="266" t="s">
        <v>141</v>
      </c>
      <c r="E143" s="16" t="s">
        <v>775</v>
      </c>
      <c r="F143" s="15">
        <v>4500</v>
      </c>
      <c r="G143" s="15">
        <v>4500</v>
      </c>
      <c r="H143" s="15">
        <v>4500</v>
      </c>
      <c r="I143" s="16" t="s">
        <v>775</v>
      </c>
      <c r="J143" s="16" t="s">
        <v>775</v>
      </c>
      <c r="K143" s="16" t="s">
        <v>775</v>
      </c>
      <c r="L143" s="16" t="s">
        <v>775</v>
      </c>
      <c r="M143" s="16" t="s">
        <v>775</v>
      </c>
      <c r="N143" s="146" t="s">
        <v>1274</v>
      </c>
    </row>
    <row r="144" spans="1:14" ht="74.25" customHeight="1" x14ac:dyDescent="0.25">
      <c r="A144" s="150" t="s">
        <v>1291</v>
      </c>
      <c r="B144" s="150" t="s">
        <v>527</v>
      </c>
      <c r="C144" s="266" t="s">
        <v>51</v>
      </c>
      <c r="D144" s="16" t="s">
        <v>141</v>
      </c>
      <c r="E144" s="16" t="s">
        <v>775</v>
      </c>
      <c r="F144" s="15">
        <v>6300</v>
      </c>
      <c r="G144" s="15">
        <v>6300</v>
      </c>
      <c r="H144" s="15">
        <v>6300</v>
      </c>
      <c r="I144" s="16" t="s">
        <v>775</v>
      </c>
      <c r="J144" s="16" t="s">
        <v>775</v>
      </c>
      <c r="K144" s="16" t="s">
        <v>775</v>
      </c>
      <c r="L144" s="16" t="s">
        <v>775</v>
      </c>
      <c r="M144" s="16" t="s">
        <v>775</v>
      </c>
      <c r="N144" s="146" t="s">
        <v>1262</v>
      </c>
    </row>
    <row r="145" spans="1:14" ht="92.25" customHeight="1" x14ac:dyDescent="0.25">
      <c r="A145" s="146" t="s">
        <v>1292</v>
      </c>
      <c r="B145" s="146" t="s">
        <v>1293</v>
      </c>
      <c r="C145" s="266" t="s">
        <v>42</v>
      </c>
      <c r="D145" s="266" t="s">
        <v>155</v>
      </c>
      <c r="E145" s="266" t="s">
        <v>1294</v>
      </c>
      <c r="F145" s="15">
        <v>12000</v>
      </c>
      <c r="G145" s="15">
        <f>SUM(H145:M145)</f>
        <v>12000</v>
      </c>
      <c r="H145" s="16" t="s">
        <v>775</v>
      </c>
      <c r="I145" s="15">
        <v>1200</v>
      </c>
      <c r="J145" s="15">
        <v>10800</v>
      </c>
      <c r="K145" s="16" t="s">
        <v>775</v>
      </c>
      <c r="L145" s="16" t="s">
        <v>775</v>
      </c>
      <c r="M145" s="16" t="s">
        <v>775</v>
      </c>
      <c r="N145" s="146" t="s">
        <v>1295</v>
      </c>
    </row>
    <row r="146" spans="1:14" ht="64.5" customHeight="1" x14ac:dyDescent="0.25">
      <c r="A146" s="146" t="s">
        <v>1296</v>
      </c>
      <c r="B146" s="348" t="s">
        <v>495</v>
      </c>
      <c r="C146" s="266" t="s">
        <v>1297</v>
      </c>
      <c r="D146" s="266" t="s">
        <v>141</v>
      </c>
      <c r="E146" s="16" t="s">
        <v>775</v>
      </c>
      <c r="F146" s="15">
        <v>1499</v>
      </c>
      <c r="G146" s="15">
        <v>1499</v>
      </c>
      <c r="H146" s="15">
        <v>1499</v>
      </c>
      <c r="I146" s="16" t="s">
        <v>775</v>
      </c>
      <c r="J146" s="16" t="s">
        <v>775</v>
      </c>
      <c r="K146" s="16" t="s">
        <v>775</v>
      </c>
      <c r="L146" s="16" t="s">
        <v>775</v>
      </c>
      <c r="M146" s="16" t="s">
        <v>775</v>
      </c>
      <c r="N146" s="146" t="s">
        <v>1279</v>
      </c>
    </row>
    <row r="147" spans="1:14" ht="47.25" customHeight="1" x14ac:dyDescent="0.25">
      <c r="A147" s="146" t="s">
        <v>1298</v>
      </c>
      <c r="B147" s="348"/>
      <c r="C147" s="266" t="s">
        <v>582</v>
      </c>
      <c r="D147" s="266" t="s">
        <v>149</v>
      </c>
      <c r="E147" s="16" t="s">
        <v>775</v>
      </c>
      <c r="F147" s="15">
        <v>261</v>
      </c>
      <c r="G147" s="15">
        <v>261</v>
      </c>
      <c r="H147" s="15">
        <v>261</v>
      </c>
      <c r="I147" s="16" t="s">
        <v>775</v>
      </c>
      <c r="J147" s="16" t="s">
        <v>775</v>
      </c>
      <c r="K147" s="16" t="s">
        <v>775</v>
      </c>
      <c r="L147" s="16" t="s">
        <v>775</v>
      </c>
      <c r="M147" s="16" t="s">
        <v>775</v>
      </c>
      <c r="N147" s="146" t="s">
        <v>1279</v>
      </c>
    </row>
    <row r="148" spans="1:14" ht="44.25" customHeight="1" x14ac:dyDescent="0.25">
      <c r="A148" s="146" t="s">
        <v>1299</v>
      </c>
      <c r="B148" s="146" t="s">
        <v>1300</v>
      </c>
      <c r="C148" s="266" t="s">
        <v>344</v>
      </c>
      <c r="D148" s="266" t="s">
        <v>141</v>
      </c>
      <c r="E148" s="16" t="s">
        <v>775</v>
      </c>
      <c r="F148" s="15">
        <v>7000</v>
      </c>
      <c r="G148" s="15">
        <v>7000</v>
      </c>
      <c r="H148" s="15">
        <v>7000</v>
      </c>
      <c r="I148" s="16" t="s">
        <v>775</v>
      </c>
      <c r="J148" s="16" t="s">
        <v>775</v>
      </c>
      <c r="K148" s="16" t="s">
        <v>775</v>
      </c>
      <c r="L148" s="16" t="s">
        <v>775</v>
      </c>
      <c r="M148" s="16" t="s">
        <v>775</v>
      </c>
      <c r="N148" s="146" t="s">
        <v>1301</v>
      </c>
    </row>
    <row r="149" spans="1:14" ht="13.5" customHeight="1" x14ac:dyDescent="0.25">
      <c r="A149" s="346" t="s">
        <v>492</v>
      </c>
      <c r="B149" s="346"/>
      <c r="C149" s="346"/>
      <c r="D149" s="346"/>
      <c r="E149" s="346"/>
      <c r="F149" s="346"/>
      <c r="G149" s="346"/>
      <c r="H149" s="346"/>
      <c r="I149" s="346"/>
      <c r="J149" s="346"/>
      <c r="K149" s="346"/>
      <c r="L149" s="346"/>
      <c r="M149" s="346"/>
      <c r="N149" s="346"/>
    </row>
    <row r="150" spans="1:14" ht="60.75" customHeight="1" x14ac:dyDescent="0.25">
      <c r="A150" s="145" t="s">
        <v>580</v>
      </c>
      <c r="B150" s="377" t="s">
        <v>496</v>
      </c>
      <c r="C150" s="266" t="s">
        <v>284</v>
      </c>
      <c r="D150" s="20">
        <v>2018</v>
      </c>
      <c r="E150" s="16" t="s">
        <v>775</v>
      </c>
      <c r="F150" s="39">
        <v>7000</v>
      </c>
      <c r="G150" s="39">
        <v>7000</v>
      </c>
      <c r="H150" s="39">
        <v>6300</v>
      </c>
      <c r="I150" s="39">
        <v>700</v>
      </c>
      <c r="J150" s="16" t="s">
        <v>775</v>
      </c>
      <c r="K150" s="16" t="s">
        <v>775</v>
      </c>
      <c r="L150" s="16" t="s">
        <v>775</v>
      </c>
      <c r="M150" s="16" t="s">
        <v>775</v>
      </c>
      <c r="N150" s="145" t="s">
        <v>498</v>
      </c>
    </row>
    <row r="151" spans="1:14" ht="87.75" customHeight="1" x14ac:dyDescent="0.25">
      <c r="A151" s="145" t="s">
        <v>499</v>
      </c>
      <c r="B151" s="378"/>
      <c r="C151" s="266" t="s">
        <v>284</v>
      </c>
      <c r="D151" s="20" t="s">
        <v>574</v>
      </c>
      <c r="E151" s="16" t="s">
        <v>775</v>
      </c>
      <c r="F151" s="39">
        <v>7000</v>
      </c>
      <c r="G151" s="39">
        <v>7000</v>
      </c>
      <c r="H151" s="16" t="s">
        <v>775</v>
      </c>
      <c r="I151" s="39">
        <v>7000</v>
      </c>
      <c r="J151" s="16" t="s">
        <v>775</v>
      </c>
      <c r="K151" s="16" t="s">
        <v>775</v>
      </c>
      <c r="L151" s="16" t="s">
        <v>775</v>
      </c>
      <c r="M151" s="16" t="s">
        <v>775</v>
      </c>
      <c r="N151" s="145" t="s">
        <v>498</v>
      </c>
    </row>
    <row r="152" spans="1:14" ht="70.5" customHeight="1" x14ac:dyDescent="0.25">
      <c r="A152" s="145" t="s">
        <v>581</v>
      </c>
      <c r="B152" s="378"/>
      <c r="C152" s="266" t="s">
        <v>284</v>
      </c>
      <c r="D152" s="20" t="s">
        <v>116</v>
      </c>
      <c r="E152" s="16" t="s">
        <v>775</v>
      </c>
      <c r="F152" s="39">
        <v>6000</v>
      </c>
      <c r="G152" s="39">
        <v>6000</v>
      </c>
      <c r="H152" s="13">
        <v>5000</v>
      </c>
      <c r="I152" s="39">
        <v>1000</v>
      </c>
      <c r="J152" s="16" t="s">
        <v>775</v>
      </c>
      <c r="K152" s="16" t="s">
        <v>775</v>
      </c>
      <c r="L152" s="16" t="s">
        <v>775</v>
      </c>
      <c r="M152" s="16" t="s">
        <v>775</v>
      </c>
      <c r="N152" s="145" t="s">
        <v>498</v>
      </c>
    </row>
    <row r="153" spans="1:14" ht="89.25" customHeight="1" x14ac:dyDescent="0.25">
      <c r="A153" s="145" t="s">
        <v>500</v>
      </c>
      <c r="B153" s="378"/>
      <c r="C153" s="266" t="s">
        <v>284</v>
      </c>
      <c r="D153" s="20">
        <v>2018</v>
      </c>
      <c r="E153" s="16" t="s">
        <v>775</v>
      </c>
      <c r="F153" s="39">
        <v>15000</v>
      </c>
      <c r="G153" s="39">
        <v>15000</v>
      </c>
      <c r="H153" s="39">
        <v>12000</v>
      </c>
      <c r="I153" s="40">
        <v>3000</v>
      </c>
      <c r="J153" s="16" t="s">
        <v>775</v>
      </c>
      <c r="K153" s="16" t="s">
        <v>775</v>
      </c>
      <c r="L153" s="16" t="s">
        <v>775</v>
      </c>
      <c r="M153" s="16" t="s">
        <v>775</v>
      </c>
      <c r="N153" s="145" t="s">
        <v>498</v>
      </c>
    </row>
    <row r="154" spans="1:14" ht="78.75" customHeight="1" x14ac:dyDescent="0.25">
      <c r="A154" s="145" t="s">
        <v>501</v>
      </c>
      <c r="B154" s="379"/>
      <c r="C154" s="266" t="s">
        <v>284</v>
      </c>
      <c r="D154" s="20">
        <v>2018</v>
      </c>
      <c r="E154" s="16" t="s">
        <v>775</v>
      </c>
      <c r="F154" s="39">
        <v>5000</v>
      </c>
      <c r="G154" s="39">
        <v>5000</v>
      </c>
      <c r="H154" s="39">
        <v>4000</v>
      </c>
      <c r="I154" s="39">
        <v>1000</v>
      </c>
      <c r="J154" s="16" t="s">
        <v>775</v>
      </c>
      <c r="K154" s="16" t="s">
        <v>775</v>
      </c>
      <c r="L154" s="16" t="s">
        <v>775</v>
      </c>
      <c r="M154" s="16" t="s">
        <v>775</v>
      </c>
      <c r="N154" s="145" t="s">
        <v>498</v>
      </c>
    </row>
    <row r="155" spans="1:14" ht="64.5" customHeight="1" x14ac:dyDescent="0.25">
      <c r="A155" s="145" t="s">
        <v>502</v>
      </c>
      <c r="B155" s="377" t="s">
        <v>496</v>
      </c>
      <c r="C155" s="20" t="s">
        <v>132</v>
      </c>
      <c r="D155" s="20">
        <v>2019</v>
      </c>
      <c r="E155" s="16" t="s">
        <v>775</v>
      </c>
      <c r="F155" s="39">
        <v>4000</v>
      </c>
      <c r="G155" s="39">
        <v>4000</v>
      </c>
      <c r="H155" s="39">
        <v>3000</v>
      </c>
      <c r="I155" s="39">
        <v>1000</v>
      </c>
      <c r="J155" s="16" t="s">
        <v>775</v>
      </c>
      <c r="K155" s="16" t="s">
        <v>775</v>
      </c>
      <c r="L155" s="16" t="s">
        <v>775</v>
      </c>
      <c r="M155" s="16" t="s">
        <v>775</v>
      </c>
      <c r="N155" s="145" t="s">
        <v>498</v>
      </c>
    </row>
    <row r="156" spans="1:14" ht="53.25" customHeight="1" x14ac:dyDescent="0.25">
      <c r="A156" s="145" t="s">
        <v>503</v>
      </c>
      <c r="B156" s="378"/>
      <c r="C156" s="266" t="s">
        <v>284</v>
      </c>
      <c r="D156" s="20" t="s">
        <v>575</v>
      </c>
      <c r="E156" s="16" t="s">
        <v>775</v>
      </c>
      <c r="F156" s="39">
        <v>50000</v>
      </c>
      <c r="G156" s="39">
        <v>50000</v>
      </c>
      <c r="H156" s="39">
        <v>40000</v>
      </c>
      <c r="I156" s="39">
        <v>10000</v>
      </c>
      <c r="J156" s="16" t="s">
        <v>775</v>
      </c>
      <c r="K156" s="16" t="s">
        <v>775</v>
      </c>
      <c r="L156" s="16" t="s">
        <v>775</v>
      </c>
      <c r="M156" s="16" t="s">
        <v>775</v>
      </c>
      <c r="N156" s="145" t="s">
        <v>498</v>
      </c>
    </row>
    <row r="157" spans="1:14" ht="63.75" customHeight="1" x14ac:dyDescent="0.25">
      <c r="A157" s="145" t="s">
        <v>504</v>
      </c>
      <c r="B157" s="379"/>
      <c r="C157" s="266" t="s">
        <v>284</v>
      </c>
      <c r="D157" s="20" t="s">
        <v>575</v>
      </c>
      <c r="E157" s="16" t="s">
        <v>775</v>
      </c>
      <c r="F157" s="39">
        <v>2000</v>
      </c>
      <c r="G157" s="39">
        <v>2000</v>
      </c>
      <c r="H157" s="39">
        <v>1000</v>
      </c>
      <c r="I157" s="39">
        <v>1000</v>
      </c>
      <c r="J157" s="16" t="s">
        <v>775</v>
      </c>
      <c r="K157" s="16" t="s">
        <v>775</v>
      </c>
      <c r="L157" s="16" t="s">
        <v>775</v>
      </c>
      <c r="M157" s="16" t="s">
        <v>775</v>
      </c>
      <c r="N157" s="145" t="s">
        <v>498</v>
      </c>
    </row>
    <row r="158" spans="1:14" ht="35.25" customHeight="1" x14ac:dyDescent="0.25">
      <c r="A158" s="145" t="s">
        <v>505</v>
      </c>
      <c r="B158" s="371" t="s">
        <v>481</v>
      </c>
      <c r="C158" s="266" t="s">
        <v>284</v>
      </c>
      <c r="D158" s="20" t="s">
        <v>141</v>
      </c>
      <c r="E158" s="16" t="s">
        <v>775</v>
      </c>
      <c r="F158" s="39">
        <v>18000</v>
      </c>
      <c r="G158" s="39">
        <v>18000</v>
      </c>
      <c r="H158" s="39">
        <v>16200</v>
      </c>
      <c r="I158" s="39">
        <v>1800</v>
      </c>
      <c r="J158" s="16" t="s">
        <v>775</v>
      </c>
      <c r="K158" s="16" t="s">
        <v>775</v>
      </c>
      <c r="L158" s="16" t="s">
        <v>775</v>
      </c>
      <c r="M158" s="16" t="s">
        <v>775</v>
      </c>
      <c r="N158" s="145" t="s">
        <v>506</v>
      </c>
    </row>
    <row r="159" spans="1:14" ht="34.5" customHeight="1" x14ac:dyDescent="0.25">
      <c r="A159" s="145" t="s">
        <v>507</v>
      </c>
      <c r="B159" s="372"/>
      <c r="C159" s="266" t="s">
        <v>284</v>
      </c>
      <c r="D159" s="20">
        <v>2018</v>
      </c>
      <c r="E159" s="16" t="s">
        <v>775</v>
      </c>
      <c r="F159" s="39">
        <v>5000</v>
      </c>
      <c r="G159" s="39">
        <v>5000</v>
      </c>
      <c r="H159" s="39">
        <v>3000</v>
      </c>
      <c r="I159" s="39">
        <v>2000</v>
      </c>
      <c r="J159" s="16" t="s">
        <v>775</v>
      </c>
      <c r="K159" s="16" t="s">
        <v>775</v>
      </c>
      <c r="L159" s="16" t="s">
        <v>775</v>
      </c>
      <c r="M159" s="16" t="s">
        <v>775</v>
      </c>
      <c r="N159" s="145" t="s">
        <v>508</v>
      </c>
    </row>
    <row r="160" spans="1:14" ht="44.25" customHeight="1" x14ac:dyDescent="0.25">
      <c r="A160" s="145" t="s">
        <v>509</v>
      </c>
      <c r="B160" s="372"/>
      <c r="C160" s="266" t="s">
        <v>284</v>
      </c>
      <c r="D160" s="20">
        <v>2018</v>
      </c>
      <c r="E160" s="16" t="s">
        <v>775</v>
      </c>
      <c r="F160" s="39">
        <v>9000</v>
      </c>
      <c r="G160" s="39">
        <v>9000</v>
      </c>
      <c r="H160" s="39">
        <v>6000</v>
      </c>
      <c r="I160" s="39">
        <v>3000</v>
      </c>
      <c r="J160" s="16" t="s">
        <v>775</v>
      </c>
      <c r="K160" s="16" t="s">
        <v>775</v>
      </c>
      <c r="L160" s="16" t="s">
        <v>775</v>
      </c>
      <c r="M160" s="16" t="s">
        <v>775</v>
      </c>
      <c r="N160" s="145" t="s">
        <v>508</v>
      </c>
    </row>
    <row r="161" spans="1:14" ht="72" customHeight="1" x14ac:dyDescent="0.25">
      <c r="A161" s="145" t="s">
        <v>510</v>
      </c>
      <c r="B161" s="373"/>
      <c r="C161" s="266" t="s">
        <v>284</v>
      </c>
      <c r="D161" s="20">
        <v>2018</v>
      </c>
      <c r="E161" s="16" t="s">
        <v>775</v>
      </c>
      <c r="F161" s="39">
        <v>6000</v>
      </c>
      <c r="G161" s="39">
        <v>6000</v>
      </c>
      <c r="H161" s="39">
        <v>3000</v>
      </c>
      <c r="I161" s="39">
        <v>3000</v>
      </c>
      <c r="J161" s="16" t="s">
        <v>775</v>
      </c>
      <c r="K161" s="16" t="s">
        <v>775</v>
      </c>
      <c r="L161" s="16" t="s">
        <v>775</v>
      </c>
      <c r="M161" s="16" t="s">
        <v>775</v>
      </c>
      <c r="N161" s="145" t="s">
        <v>498</v>
      </c>
    </row>
    <row r="162" spans="1:14" ht="74.25" customHeight="1" x14ac:dyDescent="0.25">
      <c r="A162" s="145" t="s">
        <v>511</v>
      </c>
      <c r="B162" s="371" t="s">
        <v>481</v>
      </c>
      <c r="C162" s="266" t="s">
        <v>284</v>
      </c>
      <c r="D162" s="20">
        <v>2018</v>
      </c>
      <c r="E162" s="16" t="s">
        <v>775</v>
      </c>
      <c r="F162" s="39">
        <v>5000</v>
      </c>
      <c r="G162" s="39">
        <v>5000</v>
      </c>
      <c r="H162" s="39">
        <v>3000</v>
      </c>
      <c r="I162" s="39">
        <v>2000</v>
      </c>
      <c r="J162" s="16" t="s">
        <v>775</v>
      </c>
      <c r="K162" s="16" t="s">
        <v>775</v>
      </c>
      <c r="L162" s="16" t="s">
        <v>775</v>
      </c>
      <c r="M162" s="16" t="s">
        <v>775</v>
      </c>
      <c r="N162" s="145" t="s">
        <v>498</v>
      </c>
    </row>
    <row r="163" spans="1:14" ht="56.25" customHeight="1" x14ac:dyDescent="0.25">
      <c r="A163" s="145" t="s">
        <v>512</v>
      </c>
      <c r="B163" s="372"/>
      <c r="C163" s="266" t="s">
        <v>284</v>
      </c>
      <c r="D163" s="20" t="s">
        <v>576</v>
      </c>
      <c r="E163" s="16" t="s">
        <v>775</v>
      </c>
      <c r="F163" s="39">
        <v>10000</v>
      </c>
      <c r="G163" s="39">
        <v>10000</v>
      </c>
      <c r="H163" s="39">
        <v>8000</v>
      </c>
      <c r="I163" s="39">
        <v>2000</v>
      </c>
      <c r="J163" s="16" t="s">
        <v>775</v>
      </c>
      <c r="K163" s="16" t="s">
        <v>775</v>
      </c>
      <c r="L163" s="16" t="s">
        <v>775</v>
      </c>
      <c r="M163" s="16" t="s">
        <v>775</v>
      </c>
      <c r="N163" s="145" t="s">
        <v>498</v>
      </c>
    </row>
    <row r="164" spans="1:14" ht="42.75" customHeight="1" x14ac:dyDescent="0.25">
      <c r="A164" s="145" t="s">
        <v>513</v>
      </c>
      <c r="B164" s="372"/>
      <c r="C164" s="266" t="s">
        <v>284</v>
      </c>
      <c r="D164" s="20" t="s">
        <v>40</v>
      </c>
      <c r="E164" s="16" t="s">
        <v>775</v>
      </c>
      <c r="F164" s="39">
        <v>5000</v>
      </c>
      <c r="G164" s="39">
        <v>5000</v>
      </c>
      <c r="H164" s="39">
        <v>4500</v>
      </c>
      <c r="I164" s="39">
        <v>500</v>
      </c>
      <c r="J164" s="16" t="s">
        <v>775</v>
      </c>
      <c r="K164" s="16" t="s">
        <v>775</v>
      </c>
      <c r="L164" s="16" t="s">
        <v>775</v>
      </c>
      <c r="M164" s="16" t="s">
        <v>775</v>
      </c>
      <c r="N164" s="145" t="s">
        <v>498</v>
      </c>
    </row>
    <row r="165" spans="1:14" ht="66" customHeight="1" x14ac:dyDescent="0.25">
      <c r="A165" s="145" t="s">
        <v>514</v>
      </c>
      <c r="B165" s="372"/>
      <c r="C165" s="266" t="s">
        <v>284</v>
      </c>
      <c r="D165" s="20" t="s">
        <v>40</v>
      </c>
      <c r="E165" s="16" t="s">
        <v>775</v>
      </c>
      <c r="F165" s="39">
        <v>1500</v>
      </c>
      <c r="G165" s="39">
        <v>1500</v>
      </c>
      <c r="H165" s="39">
        <v>1000</v>
      </c>
      <c r="I165" s="39">
        <v>500</v>
      </c>
      <c r="J165" s="16" t="s">
        <v>775</v>
      </c>
      <c r="K165" s="16" t="s">
        <v>775</v>
      </c>
      <c r="L165" s="16" t="s">
        <v>775</v>
      </c>
      <c r="M165" s="16" t="s">
        <v>775</v>
      </c>
      <c r="N165" s="145" t="s">
        <v>498</v>
      </c>
    </row>
    <row r="166" spans="1:14" ht="73.5" customHeight="1" x14ac:dyDescent="0.25">
      <c r="A166" s="145" t="s">
        <v>515</v>
      </c>
      <c r="B166" s="373"/>
      <c r="C166" s="266" t="s">
        <v>284</v>
      </c>
      <c r="D166" s="20">
        <v>2018</v>
      </c>
      <c r="E166" s="16" t="s">
        <v>775</v>
      </c>
      <c r="F166" s="39">
        <v>6000</v>
      </c>
      <c r="G166" s="39">
        <v>6000</v>
      </c>
      <c r="H166" s="39">
        <v>5000</v>
      </c>
      <c r="I166" s="39">
        <v>1000</v>
      </c>
      <c r="J166" s="16" t="s">
        <v>775</v>
      </c>
      <c r="K166" s="16" t="s">
        <v>775</v>
      </c>
      <c r="L166" s="16" t="s">
        <v>775</v>
      </c>
      <c r="M166" s="16" t="s">
        <v>775</v>
      </c>
      <c r="N166" s="145" t="s">
        <v>498</v>
      </c>
    </row>
    <row r="167" spans="1:14" ht="32.25" customHeight="1" x14ac:dyDescent="0.25">
      <c r="A167" s="145" t="s">
        <v>517</v>
      </c>
      <c r="B167" s="352" t="s">
        <v>516</v>
      </c>
      <c r="C167" s="266" t="s">
        <v>284</v>
      </c>
      <c r="D167" s="20">
        <v>2018</v>
      </c>
      <c r="E167" s="16" t="s">
        <v>775</v>
      </c>
      <c r="F167" s="39">
        <v>423.8</v>
      </c>
      <c r="G167" s="39">
        <v>423.8</v>
      </c>
      <c r="H167" s="39">
        <v>423.8</v>
      </c>
      <c r="I167" s="16" t="s">
        <v>775</v>
      </c>
      <c r="J167" s="16" t="s">
        <v>775</v>
      </c>
      <c r="K167" s="16" t="s">
        <v>775</v>
      </c>
      <c r="L167" s="16" t="s">
        <v>775</v>
      </c>
      <c r="M167" s="16" t="s">
        <v>775</v>
      </c>
      <c r="N167" s="150" t="s">
        <v>2175</v>
      </c>
    </row>
    <row r="168" spans="1:14" ht="39" customHeight="1" x14ac:dyDescent="0.25">
      <c r="A168" s="145" t="s">
        <v>518</v>
      </c>
      <c r="B168" s="352"/>
      <c r="C168" s="266" t="s">
        <v>284</v>
      </c>
      <c r="D168" s="20">
        <v>2018</v>
      </c>
      <c r="E168" s="16" t="s">
        <v>775</v>
      </c>
      <c r="F168" s="39">
        <v>282.60000000000002</v>
      </c>
      <c r="G168" s="39">
        <v>282.60000000000002</v>
      </c>
      <c r="H168" s="39">
        <v>282.60000000000002</v>
      </c>
      <c r="I168" s="16" t="s">
        <v>775</v>
      </c>
      <c r="J168" s="16" t="s">
        <v>775</v>
      </c>
      <c r="K168" s="16" t="s">
        <v>775</v>
      </c>
      <c r="L168" s="16" t="s">
        <v>775</v>
      </c>
      <c r="M168" s="16" t="s">
        <v>775</v>
      </c>
      <c r="N168" s="150" t="s">
        <v>2175</v>
      </c>
    </row>
    <row r="169" spans="1:14" ht="58.5" customHeight="1" x14ac:dyDescent="0.25">
      <c r="A169" s="145" t="s">
        <v>519</v>
      </c>
      <c r="B169" s="352" t="s">
        <v>134</v>
      </c>
      <c r="C169" s="12" t="s">
        <v>51</v>
      </c>
      <c r="D169" s="20">
        <v>2019</v>
      </c>
      <c r="E169" s="16" t="s">
        <v>775</v>
      </c>
      <c r="F169" s="39">
        <v>1500</v>
      </c>
      <c r="G169" s="39">
        <v>1500</v>
      </c>
      <c r="H169" s="39">
        <v>1350</v>
      </c>
      <c r="I169" s="39">
        <v>150</v>
      </c>
      <c r="J169" s="16" t="s">
        <v>775</v>
      </c>
      <c r="K169" s="16" t="s">
        <v>775</v>
      </c>
      <c r="L169" s="16" t="s">
        <v>775</v>
      </c>
      <c r="M169" s="16" t="s">
        <v>775</v>
      </c>
      <c r="N169" s="145" t="s">
        <v>520</v>
      </c>
    </row>
    <row r="170" spans="1:14" ht="39" customHeight="1" x14ac:dyDescent="0.25">
      <c r="A170" s="145" t="s">
        <v>521</v>
      </c>
      <c r="B170" s="352"/>
      <c r="C170" s="12" t="s">
        <v>51</v>
      </c>
      <c r="D170" s="20" t="s">
        <v>577</v>
      </c>
      <c r="E170" s="16" t="s">
        <v>775</v>
      </c>
      <c r="F170" s="39">
        <v>28000</v>
      </c>
      <c r="G170" s="39">
        <v>28000</v>
      </c>
      <c r="H170" s="20" t="s">
        <v>43</v>
      </c>
      <c r="I170" s="39">
        <v>2800</v>
      </c>
      <c r="J170" s="20">
        <v>25200</v>
      </c>
      <c r="K170" s="16" t="s">
        <v>775</v>
      </c>
      <c r="L170" s="16" t="s">
        <v>775</v>
      </c>
      <c r="M170" s="16" t="s">
        <v>775</v>
      </c>
      <c r="N170" s="145" t="s">
        <v>522</v>
      </c>
    </row>
    <row r="171" spans="1:14" ht="61.5" customHeight="1" x14ac:dyDescent="0.25">
      <c r="A171" s="145" t="s">
        <v>523</v>
      </c>
      <c r="B171" s="352"/>
      <c r="C171" s="12" t="s">
        <v>51</v>
      </c>
      <c r="D171" s="20">
        <v>2018</v>
      </c>
      <c r="E171" s="16" t="s">
        <v>775</v>
      </c>
      <c r="F171" s="39">
        <v>1500</v>
      </c>
      <c r="G171" s="39">
        <v>1500</v>
      </c>
      <c r="H171" s="39">
        <v>1350</v>
      </c>
      <c r="I171" s="39">
        <v>150</v>
      </c>
      <c r="J171" s="16" t="s">
        <v>775</v>
      </c>
      <c r="K171" s="16" t="s">
        <v>775</v>
      </c>
      <c r="L171" s="16" t="s">
        <v>775</v>
      </c>
      <c r="M171" s="16" t="s">
        <v>775</v>
      </c>
      <c r="N171" s="145" t="s">
        <v>520</v>
      </c>
    </row>
    <row r="172" spans="1:14" ht="63" customHeight="1" x14ac:dyDescent="0.25">
      <c r="A172" s="145" t="s">
        <v>524</v>
      </c>
      <c r="B172" s="352"/>
      <c r="C172" s="12" t="s">
        <v>51</v>
      </c>
      <c r="D172" s="20">
        <v>2020</v>
      </c>
      <c r="E172" s="16" t="s">
        <v>775</v>
      </c>
      <c r="F172" s="39">
        <v>1500</v>
      </c>
      <c r="G172" s="39">
        <v>1500</v>
      </c>
      <c r="H172" s="39">
        <v>1350</v>
      </c>
      <c r="I172" s="39">
        <v>150</v>
      </c>
      <c r="J172" s="16" t="s">
        <v>775</v>
      </c>
      <c r="K172" s="16" t="s">
        <v>775</v>
      </c>
      <c r="L172" s="16" t="s">
        <v>775</v>
      </c>
      <c r="M172" s="16" t="s">
        <v>775</v>
      </c>
      <c r="N172" s="145" t="s">
        <v>520</v>
      </c>
    </row>
    <row r="173" spans="1:14" ht="53.25" customHeight="1" x14ac:dyDescent="0.25">
      <c r="A173" s="145" t="s">
        <v>525</v>
      </c>
      <c r="B173" s="352"/>
      <c r="C173" s="12" t="s">
        <v>51</v>
      </c>
      <c r="D173" s="20">
        <v>2018</v>
      </c>
      <c r="E173" s="16" t="s">
        <v>775</v>
      </c>
      <c r="F173" s="39">
        <v>6000</v>
      </c>
      <c r="G173" s="39">
        <v>10000</v>
      </c>
      <c r="H173" s="39">
        <v>2000</v>
      </c>
      <c r="I173" s="39">
        <v>3000</v>
      </c>
      <c r="J173" s="39">
        <v>5000</v>
      </c>
      <c r="K173" s="16" t="s">
        <v>775</v>
      </c>
      <c r="L173" s="16" t="s">
        <v>775</v>
      </c>
      <c r="M173" s="16" t="s">
        <v>775</v>
      </c>
      <c r="N173" s="145" t="s">
        <v>526</v>
      </c>
    </row>
    <row r="174" spans="1:14" ht="33" customHeight="1" x14ac:dyDescent="0.25">
      <c r="A174" s="145" t="s">
        <v>528</v>
      </c>
      <c r="B174" s="371" t="s">
        <v>527</v>
      </c>
      <c r="C174" s="12" t="s">
        <v>51</v>
      </c>
      <c r="D174" s="20">
        <v>2018</v>
      </c>
      <c r="E174" s="16" t="s">
        <v>775</v>
      </c>
      <c r="F174" s="39">
        <v>5000</v>
      </c>
      <c r="G174" s="39">
        <v>5000</v>
      </c>
      <c r="H174" s="39">
        <v>2500</v>
      </c>
      <c r="I174" s="39">
        <v>2500</v>
      </c>
      <c r="J174" s="16" t="s">
        <v>775</v>
      </c>
      <c r="K174" s="16" t="s">
        <v>775</v>
      </c>
      <c r="L174" s="16" t="s">
        <v>775</v>
      </c>
      <c r="M174" s="16" t="s">
        <v>775</v>
      </c>
      <c r="N174" s="145" t="s">
        <v>529</v>
      </c>
    </row>
    <row r="175" spans="1:14" ht="69" customHeight="1" x14ac:dyDescent="0.25">
      <c r="A175" s="145" t="s">
        <v>530</v>
      </c>
      <c r="B175" s="373"/>
      <c r="C175" s="12" t="s">
        <v>51</v>
      </c>
      <c r="D175" s="20">
        <v>2018</v>
      </c>
      <c r="E175" s="16" t="s">
        <v>775</v>
      </c>
      <c r="F175" s="39">
        <v>700</v>
      </c>
      <c r="G175" s="39">
        <v>700</v>
      </c>
      <c r="H175" s="39">
        <v>700</v>
      </c>
      <c r="I175" s="16" t="s">
        <v>775</v>
      </c>
      <c r="J175" s="16" t="s">
        <v>775</v>
      </c>
      <c r="K175" s="16" t="s">
        <v>775</v>
      </c>
      <c r="L175" s="16" t="s">
        <v>775</v>
      </c>
      <c r="M175" s="16" t="s">
        <v>775</v>
      </c>
      <c r="N175" s="146" t="s">
        <v>1262</v>
      </c>
    </row>
    <row r="176" spans="1:14" ht="149.25" customHeight="1" x14ac:dyDescent="0.25">
      <c r="A176" s="145" t="s">
        <v>532</v>
      </c>
      <c r="B176" s="174" t="s">
        <v>527</v>
      </c>
      <c r="C176" s="12" t="s">
        <v>51</v>
      </c>
      <c r="D176" s="20" t="s">
        <v>575</v>
      </c>
      <c r="E176" s="16" t="s">
        <v>775</v>
      </c>
      <c r="F176" s="39">
        <v>20214.099999999999</v>
      </c>
      <c r="G176" s="39">
        <v>20214.099999999999</v>
      </c>
      <c r="H176" s="39">
        <v>6065</v>
      </c>
      <c r="I176" s="16" t="s">
        <v>775</v>
      </c>
      <c r="J176" s="42">
        <v>14149.13</v>
      </c>
      <c r="K176" s="16" t="s">
        <v>775</v>
      </c>
      <c r="L176" s="16" t="s">
        <v>775</v>
      </c>
      <c r="M176" s="16" t="s">
        <v>775</v>
      </c>
      <c r="N176" s="145" t="s">
        <v>533</v>
      </c>
    </row>
    <row r="177" spans="1:14" ht="45" customHeight="1" x14ac:dyDescent="0.25">
      <c r="A177" s="145" t="s">
        <v>534</v>
      </c>
      <c r="B177" s="174"/>
      <c r="C177" s="12" t="s">
        <v>51</v>
      </c>
      <c r="D177" s="20" t="s">
        <v>40</v>
      </c>
      <c r="E177" s="16" t="s">
        <v>775</v>
      </c>
      <c r="F177" s="39">
        <v>4700</v>
      </c>
      <c r="G177" s="39">
        <v>4700</v>
      </c>
      <c r="H177" s="39">
        <v>3000</v>
      </c>
      <c r="I177" s="39">
        <v>1700</v>
      </c>
      <c r="J177" s="16" t="s">
        <v>775</v>
      </c>
      <c r="K177" s="16" t="s">
        <v>775</v>
      </c>
      <c r="L177" s="16" t="s">
        <v>775</v>
      </c>
      <c r="M177" s="16" t="s">
        <v>775</v>
      </c>
      <c r="N177" s="145" t="s">
        <v>535</v>
      </c>
    </row>
    <row r="178" spans="1:14" ht="104.25" customHeight="1" x14ac:dyDescent="0.25">
      <c r="A178" s="145" t="s">
        <v>537</v>
      </c>
      <c r="B178" s="375" t="s">
        <v>536</v>
      </c>
      <c r="C178" s="12" t="s">
        <v>239</v>
      </c>
      <c r="D178" s="20">
        <v>2018</v>
      </c>
      <c r="E178" s="16" t="s">
        <v>775</v>
      </c>
      <c r="F178" s="39">
        <v>3000</v>
      </c>
      <c r="G178" s="39">
        <v>3000</v>
      </c>
      <c r="H178" s="39">
        <v>2700</v>
      </c>
      <c r="I178" s="39">
        <v>300</v>
      </c>
      <c r="J178" s="16" t="s">
        <v>775</v>
      </c>
      <c r="K178" s="16" t="s">
        <v>775</v>
      </c>
      <c r="L178" s="16" t="s">
        <v>775</v>
      </c>
      <c r="M178" s="16" t="s">
        <v>775</v>
      </c>
      <c r="N178" s="145" t="s">
        <v>1386</v>
      </c>
    </row>
    <row r="179" spans="1:14" ht="56.25" customHeight="1" x14ac:dyDescent="0.25">
      <c r="A179" s="145" t="s">
        <v>539</v>
      </c>
      <c r="B179" s="376"/>
      <c r="C179" s="12" t="s">
        <v>239</v>
      </c>
      <c r="D179" s="20">
        <v>2020</v>
      </c>
      <c r="E179" s="16" t="s">
        <v>775</v>
      </c>
      <c r="F179" s="39" t="s">
        <v>540</v>
      </c>
      <c r="G179" s="39" t="s">
        <v>540</v>
      </c>
      <c r="H179" s="39">
        <v>800</v>
      </c>
      <c r="I179" s="39">
        <v>700</v>
      </c>
      <c r="J179" s="16" t="s">
        <v>775</v>
      </c>
      <c r="K179" s="16" t="s">
        <v>775</v>
      </c>
      <c r="L179" s="16" t="s">
        <v>775</v>
      </c>
      <c r="M179" s="16" t="s">
        <v>775</v>
      </c>
      <c r="N179" s="145" t="s">
        <v>541</v>
      </c>
    </row>
    <row r="180" spans="1:14" ht="95.25" customHeight="1" x14ac:dyDescent="0.25">
      <c r="A180" s="145" t="s">
        <v>542</v>
      </c>
      <c r="B180" s="175" t="s">
        <v>536</v>
      </c>
      <c r="C180" s="12" t="s">
        <v>239</v>
      </c>
      <c r="D180" s="20" t="s">
        <v>577</v>
      </c>
      <c r="E180" s="16" t="s">
        <v>775</v>
      </c>
      <c r="F180" s="39">
        <v>3000</v>
      </c>
      <c r="G180" s="39">
        <v>3000</v>
      </c>
      <c r="H180" s="39">
        <v>2500</v>
      </c>
      <c r="I180" s="39">
        <v>500</v>
      </c>
      <c r="J180" s="16" t="s">
        <v>775</v>
      </c>
      <c r="K180" s="16" t="s">
        <v>775</v>
      </c>
      <c r="L180" s="16" t="s">
        <v>775</v>
      </c>
      <c r="M180" s="16" t="s">
        <v>775</v>
      </c>
      <c r="N180" s="145" t="s">
        <v>538</v>
      </c>
    </row>
    <row r="181" spans="1:14" ht="73.5" customHeight="1" x14ac:dyDescent="0.25">
      <c r="A181" s="153" t="s">
        <v>550</v>
      </c>
      <c r="B181" s="145" t="s">
        <v>549</v>
      </c>
      <c r="C181" s="12" t="s">
        <v>582</v>
      </c>
      <c r="D181" s="20">
        <v>2018</v>
      </c>
      <c r="E181" s="16" t="s">
        <v>775</v>
      </c>
      <c r="F181" s="39">
        <v>11096.6</v>
      </c>
      <c r="G181" s="39">
        <v>11096.6</v>
      </c>
      <c r="H181" s="16" t="s">
        <v>775</v>
      </c>
      <c r="I181" s="16" t="s">
        <v>775</v>
      </c>
      <c r="J181" s="39">
        <v>10096.6</v>
      </c>
      <c r="K181" s="16" t="s">
        <v>775</v>
      </c>
      <c r="L181" s="16" t="s">
        <v>775</v>
      </c>
      <c r="M181" s="39">
        <v>100</v>
      </c>
      <c r="N181" s="145" t="s">
        <v>551</v>
      </c>
    </row>
    <row r="182" spans="1:14" ht="75" customHeight="1" x14ac:dyDescent="0.25">
      <c r="A182" s="145" t="s">
        <v>543</v>
      </c>
      <c r="B182" s="153" t="s">
        <v>495</v>
      </c>
      <c r="C182" s="12" t="s">
        <v>582</v>
      </c>
      <c r="D182" s="20">
        <v>2018</v>
      </c>
      <c r="E182" s="16" t="s">
        <v>775</v>
      </c>
      <c r="F182" s="39">
        <v>50000</v>
      </c>
      <c r="G182" s="39">
        <v>50000</v>
      </c>
      <c r="H182" s="39">
        <v>20000</v>
      </c>
      <c r="I182" s="39">
        <v>5000</v>
      </c>
      <c r="J182" s="43">
        <v>25000</v>
      </c>
      <c r="K182" s="16" t="s">
        <v>775</v>
      </c>
      <c r="L182" s="16" t="s">
        <v>775</v>
      </c>
      <c r="M182" s="16" t="s">
        <v>775</v>
      </c>
      <c r="N182" s="145" t="s">
        <v>544</v>
      </c>
    </row>
    <row r="183" spans="1:14" ht="35.25" customHeight="1" x14ac:dyDescent="0.25">
      <c r="A183" s="145" t="s">
        <v>545</v>
      </c>
      <c r="B183" s="352" t="s">
        <v>476</v>
      </c>
      <c r="C183" s="12"/>
      <c r="D183" s="20">
        <v>2018</v>
      </c>
      <c r="E183" s="16" t="s">
        <v>775</v>
      </c>
      <c r="F183" s="39">
        <v>14000</v>
      </c>
      <c r="G183" s="39">
        <v>14000</v>
      </c>
      <c r="H183" s="16" t="s">
        <v>775</v>
      </c>
      <c r="I183" s="39">
        <v>1400</v>
      </c>
      <c r="J183" s="39">
        <v>12600</v>
      </c>
      <c r="K183" s="16" t="s">
        <v>775</v>
      </c>
      <c r="L183" s="16" t="s">
        <v>775</v>
      </c>
      <c r="M183" s="16" t="s">
        <v>775</v>
      </c>
      <c r="N183" s="145" t="s">
        <v>506</v>
      </c>
    </row>
    <row r="184" spans="1:14" ht="42.75" customHeight="1" x14ac:dyDescent="0.25">
      <c r="A184" s="145" t="s">
        <v>546</v>
      </c>
      <c r="B184" s="352"/>
      <c r="C184" s="12"/>
      <c r="D184" s="20">
        <v>2018</v>
      </c>
      <c r="E184" s="16" t="s">
        <v>775</v>
      </c>
      <c r="F184" s="39">
        <v>500</v>
      </c>
      <c r="G184" s="39">
        <v>500</v>
      </c>
      <c r="H184" s="16" t="s">
        <v>775</v>
      </c>
      <c r="I184" s="39">
        <v>500</v>
      </c>
      <c r="J184" s="16" t="s">
        <v>775</v>
      </c>
      <c r="K184" s="16" t="s">
        <v>775</v>
      </c>
      <c r="L184" s="16" t="s">
        <v>775</v>
      </c>
      <c r="M184" s="16" t="s">
        <v>775</v>
      </c>
      <c r="N184" s="145" t="s">
        <v>547</v>
      </c>
    </row>
    <row r="185" spans="1:14" ht="52.5" customHeight="1" x14ac:dyDescent="0.25">
      <c r="A185" s="145" t="s">
        <v>548</v>
      </c>
      <c r="B185" s="352"/>
      <c r="C185" s="12"/>
      <c r="D185" s="20" t="s">
        <v>578</v>
      </c>
      <c r="E185" s="16" t="s">
        <v>775</v>
      </c>
      <c r="F185" s="39">
        <v>32000</v>
      </c>
      <c r="G185" s="39">
        <v>32000</v>
      </c>
      <c r="H185" s="39">
        <v>28800</v>
      </c>
      <c r="I185" s="39">
        <v>3200</v>
      </c>
      <c r="J185" s="16" t="s">
        <v>775</v>
      </c>
      <c r="K185" s="16" t="s">
        <v>775</v>
      </c>
      <c r="L185" s="16" t="s">
        <v>775</v>
      </c>
      <c r="M185" s="16" t="s">
        <v>775</v>
      </c>
      <c r="N185" s="145" t="s">
        <v>498</v>
      </c>
    </row>
    <row r="186" spans="1:14" ht="65.25" customHeight="1" x14ac:dyDescent="0.25">
      <c r="A186" s="145" t="s">
        <v>553</v>
      </c>
      <c r="B186" s="145" t="s">
        <v>554</v>
      </c>
      <c r="C186" s="12"/>
      <c r="D186" s="20">
        <v>2018</v>
      </c>
      <c r="E186" s="16" t="s">
        <v>775</v>
      </c>
      <c r="F186" s="39">
        <v>5000</v>
      </c>
      <c r="G186" s="39">
        <v>5000</v>
      </c>
      <c r="H186" s="39">
        <v>5000</v>
      </c>
      <c r="I186" s="16" t="s">
        <v>775</v>
      </c>
      <c r="J186" s="16" t="s">
        <v>775</v>
      </c>
      <c r="K186" s="16" t="s">
        <v>775</v>
      </c>
      <c r="L186" s="16" t="s">
        <v>775</v>
      </c>
      <c r="M186" s="16" t="s">
        <v>775</v>
      </c>
      <c r="N186" s="145" t="s">
        <v>552</v>
      </c>
    </row>
    <row r="187" spans="1:14" ht="105" customHeight="1" x14ac:dyDescent="0.25">
      <c r="A187" s="153" t="s">
        <v>556</v>
      </c>
      <c r="B187" s="371" t="s">
        <v>555</v>
      </c>
      <c r="C187" s="12"/>
      <c r="D187" s="20" t="s">
        <v>579</v>
      </c>
      <c r="E187" s="16" t="s">
        <v>775</v>
      </c>
      <c r="F187" s="39">
        <v>36785.4</v>
      </c>
      <c r="G187" s="39">
        <v>36785.4</v>
      </c>
      <c r="H187" s="39">
        <v>7000</v>
      </c>
      <c r="I187" s="39">
        <v>2000</v>
      </c>
      <c r="J187" s="39">
        <v>27785.4</v>
      </c>
      <c r="K187" s="16" t="s">
        <v>775</v>
      </c>
      <c r="L187" s="16" t="s">
        <v>775</v>
      </c>
      <c r="M187" s="16" t="s">
        <v>775</v>
      </c>
      <c r="N187" s="145" t="s">
        <v>557</v>
      </c>
    </row>
    <row r="188" spans="1:14" ht="57" customHeight="1" x14ac:dyDescent="0.25">
      <c r="A188" s="145" t="s">
        <v>558</v>
      </c>
      <c r="B188" s="372"/>
      <c r="C188" s="12"/>
      <c r="D188" s="20">
        <v>2018</v>
      </c>
      <c r="E188" s="16" t="s">
        <v>775</v>
      </c>
      <c r="F188" s="39">
        <v>18500</v>
      </c>
      <c r="G188" s="39">
        <v>18500</v>
      </c>
      <c r="H188" s="39">
        <v>2000</v>
      </c>
      <c r="I188" s="39">
        <v>1000</v>
      </c>
      <c r="J188" s="39">
        <v>15500</v>
      </c>
      <c r="K188" s="16" t="s">
        <v>775</v>
      </c>
      <c r="L188" s="16" t="s">
        <v>775</v>
      </c>
      <c r="M188" s="16" t="s">
        <v>775</v>
      </c>
      <c r="N188" s="145" t="s">
        <v>559</v>
      </c>
    </row>
    <row r="189" spans="1:14" ht="149.25" customHeight="1" x14ac:dyDescent="0.25">
      <c r="A189" s="153" t="s">
        <v>560</v>
      </c>
      <c r="B189" s="373"/>
      <c r="C189" s="12"/>
      <c r="D189" s="20" t="s">
        <v>40</v>
      </c>
      <c r="E189" s="16" t="s">
        <v>775</v>
      </c>
      <c r="F189" s="39">
        <v>5700</v>
      </c>
      <c r="G189" s="39">
        <v>5700</v>
      </c>
      <c r="H189" s="39">
        <v>5000</v>
      </c>
      <c r="I189" s="39">
        <v>700</v>
      </c>
      <c r="J189" s="16" t="s">
        <v>775</v>
      </c>
      <c r="K189" s="16" t="s">
        <v>775</v>
      </c>
      <c r="L189" s="16" t="s">
        <v>775</v>
      </c>
      <c r="M189" s="16" t="s">
        <v>775</v>
      </c>
      <c r="N189" s="145" t="s">
        <v>561</v>
      </c>
    </row>
    <row r="190" spans="1:14" ht="24" customHeight="1" x14ac:dyDescent="0.25">
      <c r="A190" s="153" t="s">
        <v>562</v>
      </c>
      <c r="B190" s="371" t="s">
        <v>555</v>
      </c>
      <c r="C190" s="12"/>
      <c r="D190" s="20">
        <v>2018</v>
      </c>
      <c r="E190" s="16" t="s">
        <v>775</v>
      </c>
      <c r="F190" s="39">
        <v>12000</v>
      </c>
      <c r="G190" s="39">
        <v>12000</v>
      </c>
      <c r="H190" s="16" t="s">
        <v>775</v>
      </c>
      <c r="I190" s="16" t="s">
        <v>775</v>
      </c>
      <c r="J190" s="39">
        <v>12000</v>
      </c>
      <c r="K190" s="16" t="s">
        <v>775</v>
      </c>
      <c r="L190" s="16" t="s">
        <v>775</v>
      </c>
      <c r="M190" s="16" t="s">
        <v>775</v>
      </c>
      <c r="N190" s="145" t="s">
        <v>506</v>
      </c>
    </row>
    <row r="191" spans="1:14" ht="20.25" customHeight="1" x14ac:dyDescent="0.25">
      <c r="A191" s="153" t="s">
        <v>563</v>
      </c>
      <c r="B191" s="372"/>
      <c r="C191" s="12"/>
      <c r="D191" s="20" t="s">
        <v>579</v>
      </c>
      <c r="E191" s="16" t="s">
        <v>775</v>
      </c>
      <c r="F191" s="39">
        <v>9000</v>
      </c>
      <c r="G191" s="39">
        <v>9000</v>
      </c>
      <c r="H191" s="16" t="s">
        <v>775</v>
      </c>
      <c r="I191" s="16" t="s">
        <v>775</v>
      </c>
      <c r="J191" s="39">
        <v>9000</v>
      </c>
      <c r="K191" s="16" t="s">
        <v>775</v>
      </c>
      <c r="L191" s="16" t="s">
        <v>775</v>
      </c>
      <c r="M191" s="16" t="s">
        <v>775</v>
      </c>
      <c r="N191" s="145" t="s">
        <v>564</v>
      </c>
    </row>
    <row r="192" spans="1:14" ht="70.5" customHeight="1" x14ac:dyDescent="0.25">
      <c r="A192" s="153" t="s">
        <v>2176</v>
      </c>
      <c r="B192" s="373"/>
      <c r="C192" s="12"/>
      <c r="D192" s="20">
        <v>2018</v>
      </c>
      <c r="E192" s="16" t="s">
        <v>775</v>
      </c>
      <c r="F192" s="39">
        <v>35000</v>
      </c>
      <c r="G192" s="39">
        <v>35000</v>
      </c>
      <c r="H192" s="16" t="s">
        <v>775</v>
      </c>
      <c r="I192" s="16" t="s">
        <v>775</v>
      </c>
      <c r="J192" s="39">
        <v>35000</v>
      </c>
      <c r="K192" s="16" t="s">
        <v>775</v>
      </c>
      <c r="L192" s="16" t="s">
        <v>775</v>
      </c>
      <c r="M192" s="16" t="s">
        <v>775</v>
      </c>
      <c r="N192" s="145" t="s">
        <v>565</v>
      </c>
    </row>
    <row r="193" spans="1:14" ht="49.5" customHeight="1" x14ac:dyDescent="0.25">
      <c r="A193" s="153" t="s">
        <v>567</v>
      </c>
      <c r="B193" s="352" t="s">
        <v>566</v>
      </c>
      <c r="C193" s="12"/>
      <c r="D193" s="20" t="s">
        <v>579</v>
      </c>
      <c r="E193" s="16" t="s">
        <v>775</v>
      </c>
      <c r="F193" s="39">
        <v>25000</v>
      </c>
      <c r="G193" s="39">
        <v>25000</v>
      </c>
      <c r="H193" s="16" t="s">
        <v>775</v>
      </c>
      <c r="I193" s="16" t="s">
        <v>775</v>
      </c>
      <c r="J193" s="39">
        <v>25000</v>
      </c>
      <c r="K193" s="16" t="s">
        <v>775</v>
      </c>
      <c r="L193" s="16" t="s">
        <v>775</v>
      </c>
      <c r="M193" s="16" t="s">
        <v>775</v>
      </c>
      <c r="N193" s="145" t="s">
        <v>568</v>
      </c>
    </row>
    <row r="194" spans="1:14" ht="64.5" customHeight="1" x14ac:dyDescent="0.25">
      <c r="A194" s="153" t="s">
        <v>2177</v>
      </c>
      <c r="B194" s="352"/>
      <c r="C194" s="12"/>
      <c r="D194" s="20">
        <v>2018</v>
      </c>
      <c r="E194" s="16" t="s">
        <v>775</v>
      </c>
      <c r="F194" s="39">
        <v>22000</v>
      </c>
      <c r="G194" s="39">
        <v>22000</v>
      </c>
      <c r="H194" s="16" t="s">
        <v>775</v>
      </c>
      <c r="I194" s="16" t="s">
        <v>775</v>
      </c>
      <c r="J194" s="39">
        <v>22000</v>
      </c>
      <c r="K194" s="16" t="s">
        <v>775</v>
      </c>
      <c r="L194" s="16" t="s">
        <v>775</v>
      </c>
      <c r="M194" s="16" t="s">
        <v>775</v>
      </c>
      <c r="N194" s="145" t="s">
        <v>2178</v>
      </c>
    </row>
    <row r="195" spans="1:14" ht="66" customHeight="1" x14ac:dyDescent="0.25">
      <c r="A195" s="153" t="s">
        <v>2180</v>
      </c>
      <c r="B195" s="352" t="s">
        <v>569</v>
      </c>
      <c r="C195" s="12"/>
      <c r="D195" s="20" t="s">
        <v>579</v>
      </c>
      <c r="E195" s="16" t="s">
        <v>775</v>
      </c>
      <c r="F195" s="39">
        <v>25000</v>
      </c>
      <c r="G195" s="39">
        <v>25000</v>
      </c>
      <c r="H195" s="16" t="s">
        <v>775</v>
      </c>
      <c r="I195" s="16" t="s">
        <v>775</v>
      </c>
      <c r="J195" s="39">
        <v>25000</v>
      </c>
      <c r="K195" s="16" t="s">
        <v>775</v>
      </c>
      <c r="L195" s="16" t="s">
        <v>775</v>
      </c>
      <c r="M195" s="16" t="s">
        <v>775</v>
      </c>
      <c r="N195" s="145" t="s">
        <v>2179</v>
      </c>
    </row>
    <row r="196" spans="1:14" ht="63" customHeight="1" x14ac:dyDescent="0.25">
      <c r="A196" s="153" t="s">
        <v>2181</v>
      </c>
      <c r="B196" s="352"/>
      <c r="C196" s="12"/>
      <c r="D196" s="20">
        <v>2018</v>
      </c>
      <c r="E196" s="16" t="s">
        <v>775</v>
      </c>
      <c r="F196" s="39">
        <v>10500</v>
      </c>
      <c r="G196" s="39">
        <v>10500</v>
      </c>
      <c r="H196" s="16" t="s">
        <v>775</v>
      </c>
      <c r="I196" s="16" t="s">
        <v>775</v>
      </c>
      <c r="J196" s="39">
        <v>10500</v>
      </c>
      <c r="K196" s="16" t="s">
        <v>775</v>
      </c>
      <c r="L196" s="16" t="s">
        <v>775</v>
      </c>
      <c r="M196" s="16" t="s">
        <v>775</v>
      </c>
      <c r="N196" s="145" t="s">
        <v>570</v>
      </c>
    </row>
    <row r="197" spans="1:14" ht="63.75" customHeight="1" x14ac:dyDescent="0.25">
      <c r="A197" s="44" t="s">
        <v>572</v>
      </c>
      <c r="B197" s="146" t="s">
        <v>571</v>
      </c>
      <c r="C197" s="12"/>
      <c r="D197" s="45">
        <v>2018</v>
      </c>
      <c r="E197" s="16" t="s">
        <v>775</v>
      </c>
      <c r="F197" s="43">
        <v>15000</v>
      </c>
      <c r="G197" s="43">
        <v>15000</v>
      </c>
      <c r="H197" s="43">
        <v>3500</v>
      </c>
      <c r="I197" s="43">
        <v>4000</v>
      </c>
      <c r="J197" s="43">
        <v>7500</v>
      </c>
      <c r="K197" s="16" t="s">
        <v>775</v>
      </c>
      <c r="L197" s="16" t="s">
        <v>775</v>
      </c>
      <c r="M197" s="16" t="s">
        <v>775</v>
      </c>
      <c r="N197" s="44" t="s">
        <v>573</v>
      </c>
    </row>
    <row r="198" spans="1:14" x14ac:dyDescent="0.25">
      <c r="A198" s="346" t="s">
        <v>646</v>
      </c>
      <c r="B198" s="346"/>
      <c r="C198" s="346"/>
      <c r="D198" s="346"/>
      <c r="E198" s="346"/>
      <c r="F198" s="346"/>
      <c r="G198" s="346"/>
      <c r="H198" s="346"/>
      <c r="I198" s="346"/>
      <c r="J198" s="346"/>
      <c r="K198" s="346"/>
      <c r="L198" s="346"/>
      <c r="M198" s="346"/>
      <c r="N198" s="346"/>
    </row>
    <row r="199" spans="1:14" ht="105" x14ac:dyDescent="0.25">
      <c r="A199" s="30" t="s">
        <v>673</v>
      </c>
      <c r="B199" s="30" t="s">
        <v>674</v>
      </c>
      <c r="C199" s="31" t="s">
        <v>675</v>
      </c>
      <c r="D199" s="31">
        <v>2018</v>
      </c>
      <c r="E199" s="31" t="s">
        <v>676</v>
      </c>
      <c r="F199" s="300">
        <v>1200</v>
      </c>
      <c r="G199" s="300">
        <v>1200</v>
      </c>
      <c r="H199" s="23" t="s">
        <v>775</v>
      </c>
      <c r="I199" s="23" t="s">
        <v>775</v>
      </c>
      <c r="J199" s="300">
        <v>1200</v>
      </c>
      <c r="K199" s="23" t="s">
        <v>775</v>
      </c>
      <c r="L199" s="23" t="s">
        <v>775</v>
      </c>
      <c r="M199" s="23" t="s">
        <v>775</v>
      </c>
      <c r="N199" s="30" t="s">
        <v>677</v>
      </c>
    </row>
    <row r="200" spans="1:14" ht="84" x14ac:dyDescent="0.25">
      <c r="A200" s="30" t="s">
        <v>690</v>
      </c>
      <c r="B200" s="30" t="s">
        <v>134</v>
      </c>
      <c r="C200" s="31" t="s">
        <v>678</v>
      </c>
      <c r="D200" s="31" t="s">
        <v>579</v>
      </c>
      <c r="E200" s="31" t="s">
        <v>676</v>
      </c>
      <c r="F200" s="300">
        <v>1000</v>
      </c>
      <c r="G200" s="300">
        <v>1000</v>
      </c>
      <c r="H200" s="300">
        <v>500</v>
      </c>
      <c r="I200" s="300">
        <v>500</v>
      </c>
      <c r="J200" s="23" t="s">
        <v>775</v>
      </c>
      <c r="K200" s="23" t="s">
        <v>775</v>
      </c>
      <c r="L200" s="23" t="s">
        <v>775</v>
      </c>
      <c r="M200" s="23" t="s">
        <v>775</v>
      </c>
      <c r="N200" s="30" t="s">
        <v>679</v>
      </c>
    </row>
    <row r="201" spans="1:14" ht="147" x14ac:dyDescent="0.25">
      <c r="A201" s="30" t="s">
        <v>680</v>
      </c>
      <c r="B201" s="30" t="s">
        <v>488</v>
      </c>
      <c r="C201" s="31" t="s">
        <v>489</v>
      </c>
      <c r="D201" s="31" t="s">
        <v>579</v>
      </c>
      <c r="E201" s="31" t="s">
        <v>676</v>
      </c>
      <c r="F201" s="300">
        <v>1123.6759999999999</v>
      </c>
      <c r="G201" s="300">
        <v>1050</v>
      </c>
      <c r="H201" s="300">
        <v>995</v>
      </c>
      <c r="I201" s="300">
        <v>55</v>
      </c>
      <c r="J201" s="23" t="s">
        <v>775</v>
      </c>
      <c r="K201" s="23" t="s">
        <v>775</v>
      </c>
      <c r="L201" s="23" t="s">
        <v>775</v>
      </c>
      <c r="M201" s="23" t="s">
        <v>775</v>
      </c>
      <c r="N201" s="30" t="s">
        <v>681</v>
      </c>
    </row>
    <row r="202" spans="1:14" ht="126" x14ac:dyDescent="0.25">
      <c r="A202" s="46" t="s">
        <v>682</v>
      </c>
      <c r="B202" s="30" t="s">
        <v>683</v>
      </c>
      <c r="C202" s="47" t="s">
        <v>489</v>
      </c>
      <c r="D202" s="32" t="s">
        <v>579</v>
      </c>
      <c r="E202" s="31" t="s">
        <v>676</v>
      </c>
      <c r="F202" s="305">
        <v>18500</v>
      </c>
      <c r="G202" s="306">
        <v>8500</v>
      </c>
      <c r="H202" s="306">
        <v>8500</v>
      </c>
      <c r="I202" s="23" t="s">
        <v>775</v>
      </c>
      <c r="J202" s="23" t="s">
        <v>775</v>
      </c>
      <c r="K202" s="23" t="s">
        <v>775</v>
      </c>
      <c r="L202" s="23" t="s">
        <v>775</v>
      </c>
      <c r="M202" s="23" t="s">
        <v>775</v>
      </c>
      <c r="N202" s="46" t="s">
        <v>684</v>
      </c>
    </row>
    <row r="203" spans="1:14" ht="73.5" x14ac:dyDescent="0.25">
      <c r="A203" s="30" t="s">
        <v>685</v>
      </c>
      <c r="B203" s="366" t="s">
        <v>686</v>
      </c>
      <c r="C203" s="31" t="s">
        <v>661</v>
      </c>
      <c r="D203" s="31" t="s">
        <v>141</v>
      </c>
      <c r="E203" s="31" t="s">
        <v>676</v>
      </c>
      <c r="F203" s="300">
        <v>400</v>
      </c>
      <c r="G203" s="300">
        <v>400</v>
      </c>
      <c r="H203" s="300">
        <v>280</v>
      </c>
      <c r="I203" s="300">
        <v>120</v>
      </c>
      <c r="J203" s="23" t="s">
        <v>775</v>
      </c>
      <c r="K203" s="23" t="s">
        <v>775</v>
      </c>
      <c r="L203" s="23" t="s">
        <v>775</v>
      </c>
      <c r="M203" s="23" t="s">
        <v>775</v>
      </c>
      <c r="N203" s="30" t="s">
        <v>1387</v>
      </c>
    </row>
    <row r="204" spans="1:14" ht="63" x14ac:dyDescent="0.25">
      <c r="A204" s="46" t="s">
        <v>687</v>
      </c>
      <c r="B204" s="366"/>
      <c r="C204" s="47" t="s">
        <v>661</v>
      </c>
      <c r="D204" s="32" t="s">
        <v>579</v>
      </c>
      <c r="E204" s="31" t="s">
        <v>676</v>
      </c>
      <c r="F204" s="305">
        <v>1488.931</v>
      </c>
      <c r="G204" s="305">
        <v>641.43100000000004</v>
      </c>
      <c r="H204" s="305">
        <v>500</v>
      </c>
      <c r="I204" s="305">
        <v>141.43100000000001</v>
      </c>
      <c r="J204" s="23" t="s">
        <v>775</v>
      </c>
      <c r="K204" s="23" t="s">
        <v>775</v>
      </c>
      <c r="L204" s="23" t="s">
        <v>775</v>
      </c>
      <c r="M204" s="23" t="s">
        <v>775</v>
      </c>
      <c r="N204" s="46" t="s">
        <v>688</v>
      </c>
    </row>
    <row r="205" spans="1:14" ht="73.5" x14ac:dyDescent="0.25">
      <c r="A205" s="30" t="s">
        <v>689</v>
      </c>
      <c r="B205" s="30" t="s">
        <v>664</v>
      </c>
      <c r="C205" s="31" t="s">
        <v>661</v>
      </c>
      <c r="D205" s="31" t="s">
        <v>141</v>
      </c>
      <c r="E205" s="31" t="s">
        <v>676</v>
      </c>
      <c r="F205" s="306">
        <v>1000</v>
      </c>
      <c r="G205" s="306">
        <v>1000</v>
      </c>
      <c r="H205" s="306">
        <v>750</v>
      </c>
      <c r="I205" s="306">
        <v>250</v>
      </c>
      <c r="J205" s="23" t="s">
        <v>775</v>
      </c>
      <c r="K205" s="23" t="s">
        <v>775</v>
      </c>
      <c r="L205" s="23" t="s">
        <v>775</v>
      </c>
      <c r="M205" s="23" t="s">
        <v>775</v>
      </c>
      <c r="N205" s="46" t="s">
        <v>688</v>
      </c>
    </row>
    <row r="206" spans="1:14" x14ac:dyDescent="0.25">
      <c r="A206" s="345" t="s">
        <v>1265</v>
      </c>
      <c r="B206" s="345"/>
      <c r="C206" s="345"/>
      <c r="D206" s="345"/>
      <c r="E206" s="345"/>
      <c r="F206" s="345"/>
      <c r="G206" s="345"/>
      <c r="H206" s="345"/>
      <c r="I206" s="345"/>
      <c r="J206" s="345"/>
      <c r="K206" s="345"/>
      <c r="L206" s="345"/>
      <c r="M206" s="345"/>
      <c r="N206" s="345"/>
    </row>
    <row r="207" spans="1:14" ht="73.5" x14ac:dyDescent="0.25">
      <c r="A207" s="144" t="s">
        <v>1652</v>
      </c>
      <c r="B207" s="364" t="s">
        <v>1682</v>
      </c>
      <c r="C207" s="146" t="s">
        <v>284</v>
      </c>
      <c r="D207" s="143">
        <v>2019</v>
      </c>
      <c r="E207" s="16" t="s">
        <v>775</v>
      </c>
      <c r="F207" s="71">
        <v>4000</v>
      </c>
      <c r="G207" s="71">
        <v>4000</v>
      </c>
      <c r="H207" s="71">
        <v>4000</v>
      </c>
      <c r="I207" s="23" t="s">
        <v>775</v>
      </c>
      <c r="J207" s="23" t="s">
        <v>775</v>
      </c>
      <c r="K207" s="23" t="s">
        <v>775</v>
      </c>
      <c r="L207" s="23" t="s">
        <v>775</v>
      </c>
      <c r="M207" s="23" t="s">
        <v>775</v>
      </c>
      <c r="N207" s="144" t="s">
        <v>1683</v>
      </c>
    </row>
    <row r="208" spans="1:14" ht="73.5" x14ac:dyDescent="0.25">
      <c r="A208" s="144" t="s">
        <v>1654</v>
      </c>
      <c r="B208" s="364"/>
      <c r="C208" s="146" t="s">
        <v>284</v>
      </c>
      <c r="D208" s="143">
        <v>2019</v>
      </c>
      <c r="E208" s="16" t="s">
        <v>775</v>
      </c>
      <c r="F208" s="71">
        <v>1000</v>
      </c>
      <c r="G208" s="71">
        <v>1000</v>
      </c>
      <c r="H208" s="71">
        <v>1000</v>
      </c>
      <c r="I208" s="23" t="s">
        <v>775</v>
      </c>
      <c r="J208" s="23" t="s">
        <v>775</v>
      </c>
      <c r="K208" s="23" t="s">
        <v>775</v>
      </c>
      <c r="L208" s="23" t="s">
        <v>775</v>
      </c>
      <c r="M208" s="23" t="s">
        <v>775</v>
      </c>
      <c r="N208" s="144" t="s">
        <v>1683</v>
      </c>
    </row>
    <row r="209" spans="1:14" ht="31.5" x14ac:dyDescent="0.25">
      <c r="A209" s="353" t="s">
        <v>1655</v>
      </c>
      <c r="B209" s="364"/>
      <c r="C209" s="146" t="s">
        <v>284</v>
      </c>
      <c r="D209" s="143">
        <v>2019</v>
      </c>
      <c r="E209" s="16" t="s">
        <v>775</v>
      </c>
      <c r="F209" s="71">
        <v>25000</v>
      </c>
      <c r="G209" s="23" t="s">
        <v>775</v>
      </c>
      <c r="H209" s="23" t="s">
        <v>775</v>
      </c>
      <c r="I209" s="23" t="s">
        <v>775</v>
      </c>
      <c r="J209" s="71">
        <v>25000</v>
      </c>
      <c r="K209" s="23" t="s">
        <v>775</v>
      </c>
      <c r="L209" s="23" t="s">
        <v>775</v>
      </c>
      <c r="M209" s="23" t="s">
        <v>775</v>
      </c>
      <c r="N209" s="353" t="s">
        <v>1657</v>
      </c>
    </row>
    <row r="210" spans="1:14" ht="52.5" x14ac:dyDescent="0.25">
      <c r="A210" s="353"/>
      <c r="B210" s="364"/>
      <c r="C210" s="146" t="s">
        <v>284</v>
      </c>
      <c r="D210" s="143">
        <v>2020</v>
      </c>
      <c r="E210" s="16" t="s">
        <v>775</v>
      </c>
      <c r="F210" s="58">
        <v>25000</v>
      </c>
      <c r="G210" s="16" t="s">
        <v>775</v>
      </c>
      <c r="H210" s="16" t="s">
        <v>775</v>
      </c>
      <c r="I210" s="16" t="s">
        <v>775</v>
      </c>
      <c r="J210" s="58" t="s">
        <v>1656</v>
      </c>
      <c r="K210" s="16" t="s">
        <v>775</v>
      </c>
      <c r="L210" s="16" t="s">
        <v>775</v>
      </c>
      <c r="M210" s="16" t="s">
        <v>775</v>
      </c>
      <c r="N210" s="353"/>
    </row>
    <row r="211" spans="1:14" ht="31.5" x14ac:dyDescent="0.25">
      <c r="A211" s="353" t="s">
        <v>1658</v>
      </c>
      <c r="B211" s="364"/>
      <c r="C211" s="146" t="s">
        <v>284</v>
      </c>
      <c r="D211" s="143">
        <v>2019</v>
      </c>
      <c r="E211" s="16" t="s">
        <v>775</v>
      </c>
      <c r="F211" s="58">
        <v>3000</v>
      </c>
      <c r="G211" s="218" t="s">
        <v>775</v>
      </c>
      <c r="H211" s="58">
        <v>3000</v>
      </c>
      <c r="I211" s="218" t="s">
        <v>775</v>
      </c>
      <c r="J211" s="218" t="s">
        <v>775</v>
      </c>
      <c r="K211" s="218" t="s">
        <v>775</v>
      </c>
      <c r="L211" s="218" t="s">
        <v>775</v>
      </c>
      <c r="M211" s="218" t="s">
        <v>775</v>
      </c>
      <c r="N211" s="353" t="s">
        <v>1659</v>
      </c>
    </row>
    <row r="212" spans="1:14" ht="31.5" x14ac:dyDescent="0.25">
      <c r="A212" s="353"/>
      <c r="B212" s="364"/>
      <c r="C212" s="146" t="s">
        <v>284</v>
      </c>
      <c r="D212" s="143">
        <v>2020</v>
      </c>
      <c r="E212" s="16" t="s">
        <v>775</v>
      </c>
      <c r="F212" s="58">
        <v>3000</v>
      </c>
      <c r="G212" s="218" t="s">
        <v>775</v>
      </c>
      <c r="H212" s="58">
        <v>3000</v>
      </c>
      <c r="I212" s="218" t="s">
        <v>775</v>
      </c>
      <c r="J212" s="218" t="s">
        <v>775</v>
      </c>
      <c r="K212" s="218" t="s">
        <v>775</v>
      </c>
      <c r="L212" s="218" t="s">
        <v>775</v>
      </c>
      <c r="M212" s="218" t="s">
        <v>775</v>
      </c>
      <c r="N212" s="353"/>
    </row>
    <row r="213" spans="1:14" ht="73.5" x14ac:dyDescent="0.25">
      <c r="A213" s="144" t="s">
        <v>1660</v>
      </c>
      <c r="B213" s="364"/>
      <c r="C213" s="146" t="s">
        <v>284</v>
      </c>
      <c r="D213" s="143">
        <v>2020</v>
      </c>
      <c r="E213" s="16" t="s">
        <v>775</v>
      </c>
      <c r="F213" s="58">
        <v>2000</v>
      </c>
      <c r="G213" s="218" t="s">
        <v>775</v>
      </c>
      <c r="H213" s="58">
        <v>2000</v>
      </c>
      <c r="I213" s="218" t="s">
        <v>775</v>
      </c>
      <c r="J213" s="218" t="s">
        <v>775</v>
      </c>
      <c r="K213" s="218" t="s">
        <v>775</v>
      </c>
      <c r="L213" s="218" t="s">
        <v>775</v>
      </c>
      <c r="M213" s="218" t="s">
        <v>775</v>
      </c>
      <c r="N213" s="144" t="s">
        <v>1653</v>
      </c>
    </row>
    <row r="214" spans="1:14" ht="73.5" x14ac:dyDescent="0.25">
      <c r="A214" s="144" t="s">
        <v>1661</v>
      </c>
      <c r="B214" s="364"/>
      <c r="C214" s="146" t="s">
        <v>284</v>
      </c>
      <c r="D214" s="143">
        <v>2020</v>
      </c>
      <c r="E214" s="16" t="s">
        <v>775</v>
      </c>
      <c r="F214" s="58">
        <v>2000</v>
      </c>
      <c r="G214" s="218" t="s">
        <v>775</v>
      </c>
      <c r="H214" s="58">
        <v>2000</v>
      </c>
      <c r="I214" s="218" t="s">
        <v>775</v>
      </c>
      <c r="J214" s="218" t="s">
        <v>775</v>
      </c>
      <c r="K214" s="218" t="s">
        <v>775</v>
      </c>
      <c r="L214" s="218" t="s">
        <v>775</v>
      </c>
      <c r="M214" s="218" t="s">
        <v>775</v>
      </c>
      <c r="N214" s="144" t="s">
        <v>1653</v>
      </c>
    </row>
    <row r="215" spans="1:14" ht="178.5" x14ac:dyDescent="0.25">
      <c r="A215" s="144" t="s">
        <v>1662</v>
      </c>
      <c r="B215" s="353" t="s">
        <v>516</v>
      </c>
      <c r="C215" s="76" t="s">
        <v>284</v>
      </c>
      <c r="D215" s="143">
        <v>2018</v>
      </c>
      <c r="E215" s="16" t="s">
        <v>775</v>
      </c>
      <c r="F215" s="58">
        <v>50</v>
      </c>
      <c r="G215" s="58">
        <v>50</v>
      </c>
      <c r="H215" s="218" t="s">
        <v>775</v>
      </c>
      <c r="I215" s="58">
        <v>50</v>
      </c>
      <c r="J215" s="218" t="s">
        <v>775</v>
      </c>
      <c r="K215" s="218" t="s">
        <v>775</v>
      </c>
      <c r="L215" s="218" t="s">
        <v>775</v>
      </c>
      <c r="M215" s="218" t="s">
        <v>775</v>
      </c>
      <c r="N215" s="144" t="s">
        <v>1663</v>
      </c>
    </row>
    <row r="216" spans="1:14" ht="189" x14ac:dyDescent="0.25">
      <c r="A216" s="144" t="s">
        <v>1664</v>
      </c>
      <c r="B216" s="364"/>
      <c r="C216" s="76" t="s">
        <v>284</v>
      </c>
      <c r="D216" s="143">
        <v>2018</v>
      </c>
      <c r="E216" s="16" t="s">
        <v>775</v>
      </c>
      <c r="F216" s="58">
        <v>300</v>
      </c>
      <c r="G216" s="58">
        <v>300</v>
      </c>
      <c r="H216" s="218" t="s">
        <v>775</v>
      </c>
      <c r="I216" s="58">
        <v>300</v>
      </c>
      <c r="J216" s="218" t="s">
        <v>775</v>
      </c>
      <c r="K216" s="218" t="s">
        <v>775</v>
      </c>
      <c r="L216" s="218" t="s">
        <v>775</v>
      </c>
      <c r="M216" s="218" t="s">
        <v>775</v>
      </c>
      <c r="N216" s="144" t="s">
        <v>1659</v>
      </c>
    </row>
    <row r="217" spans="1:14" ht="189" x14ac:dyDescent="0.25">
      <c r="A217" s="144" t="s">
        <v>1665</v>
      </c>
      <c r="B217" s="364"/>
      <c r="C217" s="76" t="s">
        <v>284</v>
      </c>
      <c r="D217" s="143">
        <v>2018</v>
      </c>
      <c r="E217" s="16" t="s">
        <v>775</v>
      </c>
      <c r="F217" s="58">
        <v>6500</v>
      </c>
      <c r="G217" s="58">
        <v>6500</v>
      </c>
      <c r="H217" s="58">
        <v>6500</v>
      </c>
      <c r="I217" s="218" t="s">
        <v>775</v>
      </c>
      <c r="J217" s="218" t="s">
        <v>775</v>
      </c>
      <c r="K217" s="218" t="s">
        <v>775</v>
      </c>
      <c r="L217" s="218" t="s">
        <v>775</v>
      </c>
      <c r="M217" s="218" t="s">
        <v>775</v>
      </c>
      <c r="N217" s="144" t="s">
        <v>1659</v>
      </c>
    </row>
    <row r="218" spans="1:14" ht="210" x14ac:dyDescent="0.25">
      <c r="A218" s="144" t="s">
        <v>1666</v>
      </c>
      <c r="B218" s="353" t="s">
        <v>1684</v>
      </c>
      <c r="C218" s="143" t="s">
        <v>51</v>
      </c>
      <c r="D218" s="143">
        <v>2018</v>
      </c>
      <c r="E218" s="16" t="s">
        <v>775</v>
      </c>
      <c r="F218" s="58">
        <v>600</v>
      </c>
      <c r="G218" s="58">
        <v>600</v>
      </c>
      <c r="H218" s="58">
        <v>400</v>
      </c>
      <c r="I218" s="58">
        <v>200</v>
      </c>
      <c r="J218" s="218" t="s">
        <v>775</v>
      </c>
      <c r="K218" s="218" t="s">
        <v>775</v>
      </c>
      <c r="L218" s="218" t="s">
        <v>775</v>
      </c>
      <c r="M218" s="218" t="s">
        <v>775</v>
      </c>
      <c r="N218" s="144" t="s">
        <v>1667</v>
      </c>
    </row>
    <row r="219" spans="1:14" ht="94.5" x14ac:dyDescent="0.25">
      <c r="A219" s="144" t="s">
        <v>1668</v>
      </c>
      <c r="B219" s="364"/>
      <c r="C219" s="143" t="s">
        <v>51</v>
      </c>
      <c r="D219" s="143">
        <v>2018</v>
      </c>
      <c r="E219" s="16" t="s">
        <v>775</v>
      </c>
      <c r="F219" s="58">
        <v>300</v>
      </c>
      <c r="G219" s="58">
        <v>300</v>
      </c>
      <c r="H219" s="58">
        <v>250</v>
      </c>
      <c r="I219" s="58">
        <v>50</v>
      </c>
      <c r="J219" s="218" t="s">
        <v>775</v>
      </c>
      <c r="K219" s="218" t="s">
        <v>775</v>
      </c>
      <c r="L219" s="218" t="s">
        <v>775</v>
      </c>
      <c r="M219" s="218" t="s">
        <v>775</v>
      </c>
      <c r="N219" s="144" t="s">
        <v>1669</v>
      </c>
    </row>
    <row r="220" spans="1:14" ht="94.5" x14ac:dyDescent="0.25">
      <c r="A220" s="144" t="s">
        <v>1670</v>
      </c>
      <c r="B220" s="364"/>
      <c r="C220" s="143" t="s">
        <v>51</v>
      </c>
      <c r="D220" s="143">
        <v>2018</v>
      </c>
      <c r="E220" s="16" t="s">
        <v>775</v>
      </c>
      <c r="F220" s="58">
        <v>300</v>
      </c>
      <c r="G220" s="58">
        <v>300</v>
      </c>
      <c r="H220" s="58">
        <v>250</v>
      </c>
      <c r="I220" s="58">
        <v>50</v>
      </c>
      <c r="J220" s="218" t="s">
        <v>775</v>
      </c>
      <c r="K220" s="218" t="s">
        <v>775</v>
      </c>
      <c r="L220" s="218" t="s">
        <v>775</v>
      </c>
      <c r="M220" s="218" t="s">
        <v>775</v>
      </c>
      <c r="N220" s="144" t="s">
        <v>1669</v>
      </c>
    </row>
    <row r="221" spans="1:14" ht="94.5" x14ac:dyDescent="0.25">
      <c r="A221" s="144" t="s">
        <v>1671</v>
      </c>
      <c r="B221" s="364"/>
      <c r="C221" s="143" t="s">
        <v>51</v>
      </c>
      <c r="D221" s="143">
        <v>2018</v>
      </c>
      <c r="E221" s="16" t="s">
        <v>775</v>
      </c>
      <c r="F221" s="58">
        <v>280</v>
      </c>
      <c r="G221" s="58">
        <v>280</v>
      </c>
      <c r="H221" s="58">
        <v>200</v>
      </c>
      <c r="I221" s="58">
        <v>80</v>
      </c>
      <c r="J221" s="218" t="s">
        <v>775</v>
      </c>
      <c r="K221" s="218" t="s">
        <v>775</v>
      </c>
      <c r="L221" s="218" t="s">
        <v>775</v>
      </c>
      <c r="M221" s="218" t="s">
        <v>775</v>
      </c>
      <c r="N221" s="144" t="s">
        <v>1669</v>
      </c>
    </row>
    <row r="222" spans="1:14" ht="115.5" x14ac:dyDescent="0.25">
      <c r="A222" s="144" t="s">
        <v>1672</v>
      </c>
      <c r="B222" s="364"/>
      <c r="C222" s="143" t="s">
        <v>51</v>
      </c>
      <c r="D222" s="143">
        <v>2019</v>
      </c>
      <c r="E222" s="16" t="s">
        <v>775</v>
      </c>
      <c r="F222" s="58">
        <v>500</v>
      </c>
      <c r="G222" s="58">
        <v>500</v>
      </c>
      <c r="H222" s="58">
        <v>400</v>
      </c>
      <c r="I222" s="58">
        <v>100</v>
      </c>
      <c r="J222" s="218" t="s">
        <v>775</v>
      </c>
      <c r="K222" s="218" t="s">
        <v>775</v>
      </c>
      <c r="L222" s="218" t="s">
        <v>775</v>
      </c>
      <c r="M222" s="218" t="s">
        <v>775</v>
      </c>
      <c r="N222" s="144" t="s">
        <v>1673</v>
      </c>
    </row>
    <row r="223" spans="1:14" ht="94.5" x14ac:dyDescent="0.25">
      <c r="A223" s="144" t="s">
        <v>1674</v>
      </c>
      <c r="B223" s="364"/>
      <c r="C223" s="143" t="s">
        <v>51</v>
      </c>
      <c r="D223" s="143">
        <v>2019</v>
      </c>
      <c r="E223" s="16" t="s">
        <v>775</v>
      </c>
      <c r="F223" s="58">
        <v>200</v>
      </c>
      <c r="G223" s="58">
        <v>200</v>
      </c>
      <c r="H223" s="58">
        <v>150</v>
      </c>
      <c r="I223" s="58">
        <v>50</v>
      </c>
      <c r="J223" s="218" t="s">
        <v>775</v>
      </c>
      <c r="K223" s="218" t="s">
        <v>775</v>
      </c>
      <c r="L223" s="218" t="s">
        <v>775</v>
      </c>
      <c r="M223" s="218" t="s">
        <v>775</v>
      </c>
      <c r="N223" s="144" t="s">
        <v>1669</v>
      </c>
    </row>
    <row r="224" spans="1:14" ht="94.5" x14ac:dyDescent="0.25">
      <c r="A224" s="144" t="s">
        <v>1675</v>
      </c>
      <c r="B224" s="364"/>
      <c r="C224" s="143" t="s">
        <v>51</v>
      </c>
      <c r="D224" s="143">
        <v>2019</v>
      </c>
      <c r="E224" s="16" t="s">
        <v>775</v>
      </c>
      <c r="F224" s="58">
        <v>200</v>
      </c>
      <c r="G224" s="58">
        <v>200</v>
      </c>
      <c r="H224" s="58">
        <v>150</v>
      </c>
      <c r="I224" s="58">
        <v>50</v>
      </c>
      <c r="J224" s="218" t="s">
        <v>775</v>
      </c>
      <c r="K224" s="218" t="s">
        <v>775</v>
      </c>
      <c r="L224" s="218" t="s">
        <v>775</v>
      </c>
      <c r="M224" s="218" t="s">
        <v>775</v>
      </c>
      <c r="N224" s="144" t="s">
        <v>1669</v>
      </c>
    </row>
    <row r="225" spans="1:14" ht="94.5" x14ac:dyDescent="0.25">
      <c r="A225" s="144" t="s">
        <v>1676</v>
      </c>
      <c r="B225" s="364"/>
      <c r="C225" s="143" t="s">
        <v>51</v>
      </c>
      <c r="D225" s="143">
        <v>2019</v>
      </c>
      <c r="E225" s="16" t="s">
        <v>775</v>
      </c>
      <c r="F225" s="58">
        <v>200</v>
      </c>
      <c r="G225" s="58">
        <v>200</v>
      </c>
      <c r="H225" s="58">
        <v>150</v>
      </c>
      <c r="I225" s="58">
        <v>50</v>
      </c>
      <c r="J225" s="218" t="s">
        <v>775</v>
      </c>
      <c r="K225" s="218" t="s">
        <v>775</v>
      </c>
      <c r="L225" s="218" t="s">
        <v>775</v>
      </c>
      <c r="M225" s="218" t="s">
        <v>775</v>
      </c>
      <c r="N225" s="144" t="s">
        <v>1669</v>
      </c>
    </row>
    <row r="226" spans="1:14" ht="94.5" x14ac:dyDescent="0.25">
      <c r="A226" s="144" t="s">
        <v>1677</v>
      </c>
      <c r="B226" s="364"/>
      <c r="C226" s="143" t="s">
        <v>51</v>
      </c>
      <c r="D226" s="143">
        <v>2019</v>
      </c>
      <c r="E226" s="16" t="s">
        <v>775</v>
      </c>
      <c r="F226" s="58">
        <v>200</v>
      </c>
      <c r="G226" s="58">
        <v>200</v>
      </c>
      <c r="H226" s="58">
        <v>150</v>
      </c>
      <c r="I226" s="58">
        <v>50</v>
      </c>
      <c r="J226" s="218" t="s">
        <v>775</v>
      </c>
      <c r="K226" s="218" t="s">
        <v>775</v>
      </c>
      <c r="L226" s="218" t="s">
        <v>775</v>
      </c>
      <c r="M226" s="218" t="s">
        <v>775</v>
      </c>
      <c r="N226" s="144" t="s">
        <v>1669</v>
      </c>
    </row>
    <row r="227" spans="1:14" ht="94.5" x14ac:dyDescent="0.25">
      <c r="A227" s="144" t="s">
        <v>1678</v>
      </c>
      <c r="B227" s="364"/>
      <c r="C227" s="143" t="s">
        <v>51</v>
      </c>
      <c r="D227" s="143">
        <v>2019</v>
      </c>
      <c r="E227" s="16" t="s">
        <v>775</v>
      </c>
      <c r="F227" s="58">
        <v>200</v>
      </c>
      <c r="G227" s="58">
        <v>200</v>
      </c>
      <c r="H227" s="58">
        <v>150</v>
      </c>
      <c r="I227" s="58">
        <v>50</v>
      </c>
      <c r="J227" s="218" t="s">
        <v>775</v>
      </c>
      <c r="K227" s="218" t="s">
        <v>775</v>
      </c>
      <c r="L227" s="218" t="s">
        <v>775</v>
      </c>
      <c r="M227" s="218" t="s">
        <v>775</v>
      </c>
      <c r="N227" s="144" t="s">
        <v>1669</v>
      </c>
    </row>
    <row r="228" spans="1:14" ht="94.5" x14ac:dyDescent="0.25">
      <c r="A228" s="144" t="s">
        <v>1679</v>
      </c>
      <c r="B228" s="364"/>
      <c r="C228" s="143" t="s">
        <v>51</v>
      </c>
      <c r="D228" s="143">
        <v>2019</v>
      </c>
      <c r="E228" s="16" t="s">
        <v>775</v>
      </c>
      <c r="F228" s="58">
        <v>200</v>
      </c>
      <c r="G228" s="58">
        <v>200</v>
      </c>
      <c r="H228" s="58">
        <v>150</v>
      </c>
      <c r="I228" s="58">
        <v>50</v>
      </c>
      <c r="J228" s="218" t="s">
        <v>775</v>
      </c>
      <c r="K228" s="218" t="s">
        <v>775</v>
      </c>
      <c r="L228" s="218" t="s">
        <v>775</v>
      </c>
      <c r="M228" s="218" t="s">
        <v>775</v>
      </c>
      <c r="N228" s="144" t="s">
        <v>1669</v>
      </c>
    </row>
    <row r="229" spans="1:14" ht="94.5" x14ac:dyDescent="0.25">
      <c r="A229" s="144" t="s">
        <v>1680</v>
      </c>
      <c r="B229" s="364"/>
      <c r="C229" s="143" t="s">
        <v>51</v>
      </c>
      <c r="D229" s="143">
        <v>2019</v>
      </c>
      <c r="E229" s="16" t="s">
        <v>775</v>
      </c>
      <c r="F229" s="58">
        <v>200</v>
      </c>
      <c r="G229" s="58">
        <v>200</v>
      </c>
      <c r="H229" s="58">
        <v>150</v>
      </c>
      <c r="I229" s="58">
        <v>50</v>
      </c>
      <c r="J229" s="218" t="s">
        <v>775</v>
      </c>
      <c r="K229" s="218" t="s">
        <v>775</v>
      </c>
      <c r="L229" s="218" t="s">
        <v>775</v>
      </c>
      <c r="M229" s="218" t="s">
        <v>775</v>
      </c>
      <c r="N229" s="144" t="s">
        <v>1669</v>
      </c>
    </row>
    <row r="230" spans="1:14" ht="94.5" x14ac:dyDescent="0.25">
      <c r="A230" s="144" t="s">
        <v>1646</v>
      </c>
      <c r="B230" s="364"/>
      <c r="C230" s="143" t="s">
        <v>51</v>
      </c>
      <c r="D230" s="143">
        <v>2019</v>
      </c>
      <c r="E230" s="16" t="s">
        <v>775</v>
      </c>
      <c r="F230" s="58">
        <v>300</v>
      </c>
      <c r="G230" s="58">
        <v>300</v>
      </c>
      <c r="H230" s="58">
        <v>200</v>
      </c>
      <c r="I230" s="58">
        <v>100</v>
      </c>
      <c r="J230" s="218" t="s">
        <v>775</v>
      </c>
      <c r="K230" s="218" t="s">
        <v>775</v>
      </c>
      <c r="L230" s="218" t="s">
        <v>775</v>
      </c>
      <c r="M230" s="218" t="s">
        <v>775</v>
      </c>
      <c r="N230" s="144" t="s">
        <v>1669</v>
      </c>
    </row>
    <row r="231" spans="1:14" ht="210" x14ac:dyDescent="0.25">
      <c r="A231" s="144" t="s">
        <v>1681</v>
      </c>
      <c r="B231" s="364"/>
      <c r="C231" s="143" t="s">
        <v>51</v>
      </c>
      <c r="D231" s="143">
        <v>2019</v>
      </c>
      <c r="E231" s="16" t="s">
        <v>775</v>
      </c>
      <c r="F231" s="58">
        <v>200</v>
      </c>
      <c r="G231" s="58">
        <v>200</v>
      </c>
      <c r="H231" s="58">
        <v>150</v>
      </c>
      <c r="I231" s="58">
        <v>50</v>
      </c>
      <c r="J231" s="218" t="s">
        <v>775</v>
      </c>
      <c r="K231" s="218" t="s">
        <v>775</v>
      </c>
      <c r="L231" s="218" t="s">
        <v>775</v>
      </c>
      <c r="M231" s="218" t="s">
        <v>775</v>
      </c>
      <c r="N231" s="144" t="s">
        <v>1667</v>
      </c>
    </row>
    <row r="232" spans="1:14" ht="63" x14ac:dyDescent="0.25">
      <c r="A232" s="144" t="s">
        <v>1685</v>
      </c>
      <c r="B232" s="353" t="s">
        <v>1719</v>
      </c>
      <c r="C232" s="143" t="s">
        <v>139</v>
      </c>
      <c r="D232" s="143">
        <v>2018</v>
      </c>
      <c r="E232" s="16" t="s">
        <v>775</v>
      </c>
      <c r="F232" s="58">
        <v>1000</v>
      </c>
      <c r="G232" s="58">
        <v>1000</v>
      </c>
      <c r="H232" s="58">
        <v>1000</v>
      </c>
      <c r="I232" s="218" t="s">
        <v>775</v>
      </c>
      <c r="J232" s="218" t="s">
        <v>775</v>
      </c>
      <c r="K232" s="218" t="s">
        <v>775</v>
      </c>
      <c r="L232" s="218" t="s">
        <v>775</v>
      </c>
      <c r="M232" s="218" t="s">
        <v>775</v>
      </c>
      <c r="N232" s="144" t="s">
        <v>1686</v>
      </c>
    </row>
    <row r="233" spans="1:14" ht="63" x14ac:dyDescent="0.25">
      <c r="A233" s="144" t="s">
        <v>1687</v>
      </c>
      <c r="B233" s="364"/>
      <c r="C233" s="143" t="s">
        <v>139</v>
      </c>
      <c r="D233" s="143">
        <v>2018</v>
      </c>
      <c r="E233" s="16" t="s">
        <v>775</v>
      </c>
      <c r="F233" s="58">
        <v>2000</v>
      </c>
      <c r="G233" s="58">
        <v>2000</v>
      </c>
      <c r="H233" s="58">
        <v>2000</v>
      </c>
      <c r="I233" s="218" t="s">
        <v>775</v>
      </c>
      <c r="J233" s="218" t="s">
        <v>775</v>
      </c>
      <c r="K233" s="218" t="s">
        <v>775</v>
      </c>
      <c r="L233" s="218" t="s">
        <v>775</v>
      </c>
      <c r="M233" s="218" t="s">
        <v>775</v>
      </c>
      <c r="N233" s="144" t="s">
        <v>1686</v>
      </c>
    </row>
    <row r="234" spans="1:14" ht="31.5" x14ac:dyDescent="0.25">
      <c r="A234" s="144" t="s">
        <v>1688</v>
      </c>
      <c r="B234" s="364"/>
      <c r="C234" s="143" t="s">
        <v>139</v>
      </c>
      <c r="D234" s="143">
        <v>2018</v>
      </c>
      <c r="E234" s="16" t="s">
        <v>775</v>
      </c>
      <c r="F234" s="58">
        <v>500</v>
      </c>
      <c r="G234" s="58">
        <v>500</v>
      </c>
      <c r="H234" s="58">
        <v>500</v>
      </c>
      <c r="I234" s="218" t="s">
        <v>775</v>
      </c>
      <c r="J234" s="218" t="s">
        <v>775</v>
      </c>
      <c r="K234" s="218" t="s">
        <v>775</v>
      </c>
      <c r="L234" s="218" t="s">
        <v>775</v>
      </c>
      <c r="M234" s="218" t="s">
        <v>775</v>
      </c>
      <c r="N234" s="144" t="s">
        <v>1686</v>
      </c>
    </row>
    <row r="235" spans="1:14" x14ac:dyDescent="0.25">
      <c r="A235" s="353" t="s">
        <v>1689</v>
      </c>
      <c r="B235" s="364"/>
      <c r="C235" s="359" t="s">
        <v>139</v>
      </c>
      <c r="D235" s="143">
        <v>2019</v>
      </c>
      <c r="E235" s="16" t="s">
        <v>775</v>
      </c>
      <c r="F235" s="58">
        <v>1500</v>
      </c>
      <c r="G235" s="58">
        <v>1500</v>
      </c>
      <c r="H235" s="58">
        <v>1500</v>
      </c>
      <c r="I235" s="218" t="s">
        <v>775</v>
      </c>
      <c r="J235" s="218" t="s">
        <v>775</v>
      </c>
      <c r="K235" s="218" t="s">
        <v>775</v>
      </c>
      <c r="L235" s="218" t="s">
        <v>775</v>
      </c>
      <c r="M235" s="218" t="s">
        <v>775</v>
      </c>
      <c r="N235" s="353" t="s">
        <v>1690</v>
      </c>
    </row>
    <row r="236" spans="1:14" x14ac:dyDescent="0.25">
      <c r="A236" s="353"/>
      <c r="B236" s="364"/>
      <c r="C236" s="359"/>
      <c r="D236" s="143">
        <v>2018</v>
      </c>
      <c r="E236" s="16" t="s">
        <v>775</v>
      </c>
      <c r="F236" s="58">
        <v>1500</v>
      </c>
      <c r="G236" s="58">
        <v>1500</v>
      </c>
      <c r="H236" s="58">
        <v>1500</v>
      </c>
      <c r="I236" s="218" t="s">
        <v>775</v>
      </c>
      <c r="J236" s="218" t="s">
        <v>775</v>
      </c>
      <c r="K236" s="218" t="s">
        <v>775</v>
      </c>
      <c r="L236" s="218" t="s">
        <v>775</v>
      </c>
      <c r="M236" s="218" t="s">
        <v>775</v>
      </c>
      <c r="N236" s="353"/>
    </row>
    <row r="237" spans="1:14" ht="63" x14ac:dyDescent="0.25">
      <c r="A237" s="144" t="s">
        <v>1691</v>
      </c>
      <c r="B237" s="364"/>
      <c r="C237" s="143" t="s">
        <v>139</v>
      </c>
      <c r="D237" s="143">
        <v>2019</v>
      </c>
      <c r="E237" s="16" t="s">
        <v>775</v>
      </c>
      <c r="F237" s="58">
        <v>300</v>
      </c>
      <c r="G237" s="58">
        <v>300</v>
      </c>
      <c r="H237" s="58">
        <v>300</v>
      </c>
      <c r="I237" s="218" t="s">
        <v>775</v>
      </c>
      <c r="J237" s="218" t="s">
        <v>775</v>
      </c>
      <c r="K237" s="218" t="s">
        <v>775</v>
      </c>
      <c r="L237" s="218" t="s">
        <v>775</v>
      </c>
      <c r="M237" s="218" t="s">
        <v>775</v>
      </c>
      <c r="N237" s="144" t="s">
        <v>1692</v>
      </c>
    </row>
    <row r="238" spans="1:14" ht="210" x14ac:dyDescent="0.25">
      <c r="A238" s="144" t="s">
        <v>1693</v>
      </c>
      <c r="B238" s="353" t="s">
        <v>1253</v>
      </c>
      <c r="C238" s="143" t="s">
        <v>42</v>
      </c>
      <c r="D238" s="143">
        <v>2018</v>
      </c>
      <c r="E238" s="16" t="s">
        <v>775</v>
      </c>
      <c r="F238" s="58">
        <v>250</v>
      </c>
      <c r="G238" s="58">
        <v>250</v>
      </c>
      <c r="H238" s="58" t="s">
        <v>43</v>
      </c>
      <c r="I238" s="58">
        <v>250</v>
      </c>
      <c r="J238" s="218" t="s">
        <v>775</v>
      </c>
      <c r="K238" s="218" t="s">
        <v>775</v>
      </c>
      <c r="L238" s="218" t="s">
        <v>775</v>
      </c>
      <c r="M238" s="218" t="s">
        <v>775</v>
      </c>
      <c r="N238" s="144" t="s">
        <v>1667</v>
      </c>
    </row>
    <row r="239" spans="1:14" ht="273" x14ac:dyDescent="0.25">
      <c r="A239" s="144" t="s">
        <v>1694</v>
      </c>
      <c r="B239" s="364"/>
      <c r="C239" s="143" t="s">
        <v>42</v>
      </c>
      <c r="D239" s="143">
        <v>2018</v>
      </c>
      <c r="E239" s="16" t="s">
        <v>775</v>
      </c>
      <c r="F239" s="58">
        <v>900</v>
      </c>
      <c r="G239" s="58">
        <v>900</v>
      </c>
      <c r="H239" s="58">
        <v>600</v>
      </c>
      <c r="I239" s="58">
        <v>300</v>
      </c>
      <c r="J239" s="218" t="s">
        <v>775</v>
      </c>
      <c r="K239" s="218" t="s">
        <v>775</v>
      </c>
      <c r="L239" s="218" t="s">
        <v>775</v>
      </c>
      <c r="M239" s="218" t="s">
        <v>775</v>
      </c>
      <c r="N239" s="144" t="s">
        <v>1695</v>
      </c>
    </row>
    <row r="240" spans="1:14" ht="273" x14ac:dyDescent="0.25">
      <c r="A240" s="144" t="s">
        <v>1694</v>
      </c>
      <c r="B240" s="364"/>
      <c r="C240" s="143" t="s">
        <v>42</v>
      </c>
      <c r="D240" s="143">
        <v>2018</v>
      </c>
      <c r="E240" s="16" t="s">
        <v>775</v>
      </c>
      <c r="F240" s="58">
        <v>900</v>
      </c>
      <c r="G240" s="58">
        <v>900</v>
      </c>
      <c r="H240" s="58">
        <v>600</v>
      </c>
      <c r="I240" s="58">
        <v>300</v>
      </c>
      <c r="J240" s="218" t="s">
        <v>775</v>
      </c>
      <c r="K240" s="218" t="s">
        <v>775</v>
      </c>
      <c r="L240" s="218" t="s">
        <v>775</v>
      </c>
      <c r="M240" s="218" t="s">
        <v>775</v>
      </c>
      <c r="N240" s="144" t="s">
        <v>1695</v>
      </c>
    </row>
    <row r="241" spans="1:14" ht="241.5" x14ac:dyDescent="0.25">
      <c r="A241" s="144" t="s">
        <v>1696</v>
      </c>
      <c r="B241" s="364"/>
      <c r="C241" s="143" t="s">
        <v>42</v>
      </c>
      <c r="D241" s="143">
        <v>2019</v>
      </c>
      <c r="E241" s="16" t="s">
        <v>775</v>
      </c>
      <c r="F241" s="58">
        <v>500</v>
      </c>
      <c r="G241" s="58">
        <v>500</v>
      </c>
      <c r="H241" s="58">
        <v>300</v>
      </c>
      <c r="I241" s="58">
        <v>200</v>
      </c>
      <c r="J241" s="218" t="s">
        <v>775</v>
      </c>
      <c r="K241" s="218" t="s">
        <v>775</v>
      </c>
      <c r="L241" s="218" t="s">
        <v>775</v>
      </c>
      <c r="M241" s="218" t="s">
        <v>775</v>
      </c>
      <c r="N241" s="144" t="s">
        <v>1697</v>
      </c>
    </row>
    <row r="242" spans="1:14" ht="168" x14ac:dyDescent="0.25">
      <c r="A242" s="144" t="s">
        <v>1698</v>
      </c>
      <c r="B242" s="364"/>
      <c r="C242" s="143" t="s">
        <v>42</v>
      </c>
      <c r="D242" s="143">
        <v>2020</v>
      </c>
      <c r="E242" s="16" t="s">
        <v>775</v>
      </c>
      <c r="F242" s="58">
        <v>600</v>
      </c>
      <c r="G242" s="58">
        <v>600</v>
      </c>
      <c r="H242" s="58">
        <v>450</v>
      </c>
      <c r="I242" s="58">
        <v>150</v>
      </c>
      <c r="J242" s="218" t="s">
        <v>775</v>
      </c>
      <c r="K242" s="218" t="s">
        <v>775</v>
      </c>
      <c r="L242" s="218" t="s">
        <v>775</v>
      </c>
      <c r="M242" s="218" t="s">
        <v>775</v>
      </c>
      <c r="N242" s="144" t="s">
        <v>1699</v>
      </c>
    </row>
    <row r="243" spans="1:14" ht="178.5" x14ac:dyDescent="0.25">
      <c r="A243" s="144" t="s">
        <v>1700</v>
      </c>
      <c r="B243" s="364"/>
      <c r="C243" s="143" t="s">
        <v>42</v>
      </c>
      <c r="D243" s="143">
        <v>2020</v>
      </c>
      <c r="E243" s="16" t="s">
        <v>775</v>
      </c>
      <c r="F243" s="58">
        <v>400</v>
      </c>
      <c r="G243" s="58">
        <v>400</v>
      </c>
      <c r="H243" s="58">
        <v>300</v>
      </c>
      <c r="I243" s="58">
        <v>100</v>
      </c>
      <c r="J243" s="218" t="s">
        <v>775</v>
      </c>
      <c r="K243" s="218" t="s">
        <v>775</v>
      </c>
      <c r="L243" s="218" t="s">
        <v>775</v>
      </c>
      <c r="M243" s="218" t="s">
        <v>775</v>
      </c>
      <c r="N243" s="144" t="s">
        <v>1701</v>
      </c>
    </row>
    <row r="244" spans="1:14" ht="237.75" customHeight="1" x14ac:dyDescent="0.25">
      <c r="A244" s="144" t="s">
        <v>1702</v>
      </c>
      <c r="B244" s="353" t="s">
        <v>1721</v>
      </c>
      <c r="C244" s="143" t="s">
        <v>1720</v>
      </c>
      <c r="D244" s="143">
        <v>2018</v>
      </c>
      <c r="E244" s="16" t="s">
        <v>775</v>
      </c>
      <c r="F244" s="58">
        <v>250</v>
      </c>
      <c r="G244" s="58">
        <v>250</v>
      </c>
      <c r="H244" s="58" t="s">
        <v>43</v>
      </c>
      <c r="I244" s="58">
        <v>250</v>
      </c>
      <c r="J244" s="218" t="s">
        <v>775</v>
      </c>
      <c r="K244" s="218" t="s">
        <v>775</v>
      </c>
      <c r="L244" s="218" t="s">
        <v>775</v>
      </c>
      <c r="M244" s="218" t="s">
        <v>775</v>
      </c>
      <c r="N244" s="144" t="s">
        <v>1703</v>
      </c>
    </row>
    <row r="245" spans="1:14" x14ac:dyDescent="0.25">
      <c r="A245" s="353" t="s">
        <v>1704</v>
      </c>
      <c r="B245" s="364"/>
      <c r="C245" s="359" t="s">
        <v>1720</v>
      </c>
      <c r="D245" s="143">
        <v>2019</v>
      </c>
      <c r="E245" s="16" t="s">
        <v>775</v>
      </c>
      <c r="F245" s="58">
        <v>1500</v>
      </c>
      <c r="G245" s="58">
        <v>1500</v>
      </c>
      <c r="H245" s="58">
        <v>1400</v>
      </c>
      <c r="I245" s="58">
        <v>100</v>
      </c>
      <c r="J245" s="218" t="s">
        <v>775</v>
      </c>
      <c r="K245" s="218" t="s">
        <v>775</v>
      </c>
      <c r="L245" s="218" t="s">
        <v>775</v>
      </c>
      <c r="M245" s="218" t="s">
        <v>775</v>
      </c>
      <c r="N245" s="353" t="s">
        <v>1705</v>
      </c>
    </row>
    <row r="246" spans="1:14" x14ac:dyDescent="0.25">
      <c r="A246" s="353"/>
      <c r="B246" s="364"/>
      <c r="C246" s="359"/>
      <c r="D246" s="143">
        <v>2020</v>
      </c>
      <c r="E246" s="16" t="s">
        <v>775</v>
      </c>
      <c r="F246" s="58">
        <v>1500</v>
      </c>
      <c r="G246" s="58">
        <v>1500</v>
      </c>
      <c r="H246" s="58">
        <v>1400</v>
      </c>
      <c r="I246" s="58">
        <v>100</v>
      </c>
      <c r="J246" s="218" t="s">
        <v>775</v>
      </c>
      <c r="K246" s="218" t="s">
        <v>775</v>
      </c>
      <c r="L246" s="218" t="s">
        <v>775</v>
      </c>
      <c r="M246" s="218" t="s">
        <v>775</v>
      </c>
      <c r="N246" s="353"/>
    </row>
    <row r="247" spans="1:14" ht="63" x14ac:dyDescent="0.25">
      <c r="A247" s="144" t="s">
        <v>1706</v>
      </c>
      <c r="B247" s="353" t="s">
        <v>1072</v>
      </c>
      <c r="C247" s="143" t="s">
        <v>344</v>
      </c>
      <c r="D247" s="143">
        <v>2018</v>
      </c>
      <c r="E247" s="16" t="s">
        <v>775</v>
      </c>
      <c r="F247" s="58">
        <v>50</v>
      </c>
      <c r="G247" s="58">
        <v>50</v>
      </c>
      <c r="H247" s="58" t="s">
        <v>43</v>
      </c>
      <c r="I247" s="58">
        <v>50</v>
      </c>
      <c r="J247" s="218" t="s">
        <v>775</v>
      </c>
      <c r="K247" s="218" t="s">
        <v>775</v>
      </c>
      <c r="L247" s="218" t="s">
        <v>775</v>
      </c>
      <c r="M247" s="218" t="s">
        <v>775</v>
      </c>
      <c r="N247" s="144" t="s">
        <v>1707</v>
      </c>
    </row>
    <row r="248" spans="1:14" ht="63" x14ac:dyDescent="0.25">
      <c r="A248" s="144" t="s">
        <v>1708</v>
      </c>
      <c r="B248" s="364"/>
      <c r="C248" s="143" t="s">
        <v>344</v>
      </c>
      <c r="D248" s="143">
        <v>2018</v>
      </c>
      <c r="E248" s="16" t="s">
        <v>775</v>
      </c>
      <c r="F248" s="58">
        <v>1000</v>
      </c>
      <c r="G248" s="58">
        <v>1000</v>
      </c>
      <c r="H248" s="58">
        <v>800</v>
      </c>
      <c r="I248" s="58">
        <v>200</v>
      </c>
      <c r="J248" s="218" t="s">
        <v>775</v>
      </c>
      <c r="K248" s="218" t="s">
        <v>775</v>
      </c>
      <c r="L248" s="218" t="s">
        <v>775</v>
      </c>
      <c r="M248" s="218" t="s">
        <v>775</v>
      </c>
      <c r="N248" s="144" t="s">
        <v>1709</v>
      </c>
    </row>
    <row r="249" spans="1:14" ht="73.5" x14ac:dyDescent="0.25">
      <c r="A249" s="144" t="s">
        <v>1710</v>
      </c>
      <c r="B249" s="364"/>
      <c r="C249" s="143" t="s">
        <v>344</v>
      </c>
      <c r="D249" s="143">
        <v>2018</v>
      </c>
      <c r="E249" s="16" t="s">
        <v>775</v>
      </c>
      <c r="F249" s="58">
        <v>350</v>
      </c>
      <c r="G249" s="58">
        <v>350</v>
      </c>
      <c r="H249" s="58">
        <v>200</v>
      </c>
      <c r="I249" s="58">
        <v>150</v>
      </c>
      <c r="J249" s="218" t="s">
        <v>775</v>
      </c>
      <c r="K249" s="218" t="s">
        <v>775</v>
      </c>
      <c r="L249" s="218" t="s">
        <v>775</v>
      </c>
      <c r="M249" s="218" t="s">
        <v>775</v>
      </c>
      <c r="N249" s="144" t="s">
        <v>1711</v>
      </c>
    </row>
    <row r="250" spans="1:14" ht="273" x14ac:dyDescent="0.25">
      <c r="A250" s="144" t="s">
        <v>1712</v>
      </c>
      <c r="B250" s="364" t="s">
        <v>1718</v>
      </c>
      <c r="C250" s="143" t="s">
        <v>344</v>
      </c>
      <c r="D250" s="143">
        <v>2018</v>
      </c>
      <c r="E250" s="16" t="s">
        <v>775</v>
      </c>
      <c r="F250" s="58">
        <v>252</v>
      </c>
      <c r="G250" s="58">
        <v>252</v>
      </c>
      <c r="H250" s="58" t="s">
        <v>43</v>
      </c>
      <c r="I250" s="58">
        <v>252</v>
      </c>
      <c r="J250" s="218" t="s">
        <v>775</v>
      </c>
      <c r="K250" s="218" t="s">
        <v>775</v>
      </c>
      <c r="L250" s="218" t="s">
        <v>775</v>
      </c>
      <c r="M250" s="218" t="s">
        <v>775</v>
      </c>
      <c r="N250" s="144" t="s">
        <v>1713</v>
      </c>
    </row>
    <row r="251" spans="1:14" ht="42" x14ac:dyDescent="0.25">
      <c r="A251" s="353" t="s">
        <v>1714</v>
      </c>
      <c r="B251" s="364"/>
      <c r="C251" s="359" t="s">
        <v>344</v>
      </c>
      <c r="D251" s="143">
        <v>2018</v>
      </c>
      <c r="E251" s="16" t="s">
        <v>775</v>
      </c>
      <c r="F251" s="58">
        <v>1500</v>
      </c>
      <c r="G251" s="58">
        <v>1500</v>
      </c>
      <c r="H251" s="58" t="s">
        <v>1715</v>
      </c>
      <c r="I251" s="58">
        <v>200</v>
      </c>
      <c r="J251" s="218" t="s">
        <v>775</v>
      </c>
      <c r="K251" s="218" t="s">
        <v>775</v>
      </c>
      <c r="L251" s="218" t="s">
        <v>775</v>
      </c>
      <c r="M251" s="218" t="s">
        <v>775</v>
      </c>
      <c r="N251" s="353" t="s">
        <v>1713</v>
      </c>
    </row>
    <row r="252" spans="1:14" x14ac:dyDescent="0.25">
      <c r="A252" s="353"/>
      <c r="B252" s="364"/>
      <c r="C252" s="359"/>
      <c r="D252" s="143">
        <v>2019</v>
      </c>
      <c r="E252" s="16" t="s">
        <v>775</v>
      </c>
      <c r="F252" s="58">
        <v>1500</v>
      </c>
      <c r="G252" s="58">
        <v>1500</v>
      </c>
      <c r="H252" s="58">
        <v>1300</v>
      </c>
      <c r="I252" s="58">
        <v>200</v>
      </c>
      <c r="J252" s="218" t="s">
        <v>775</v>
      </c>
      <c r="K252" s="218" t="s">
        <v>775</v>
      </c>
      <c r="L252" s="218" t="s">
        <v>775</v>
      </c>
      <c r="M252" s="218" t="s">
        <v>775</v>
      </c>
      <c r="N252" s="353"/>
    </row>
    <row r="253" spans="1:14" x14ac:dyDescent="0.25">
      <c r="A253" s="353" t="s">
        <v>1716</v>
      </c>
      <c r="B253" s="364"/>
      <c r="C253" s="359" t="s">
        <v>344</v>
      </c>
      <c r="D253" s="143">
        <v>2018</v>
      </c>
      <c r="E253" s="16" t="s">
        <v>775</v>
      </c>
      <c r="F253" s="58">
        <v>1500</v>
      </c>
      <c r="G253" s="58">
        <v>1500</v>
      </c>
      <c r="H253" s="58">
        <v>1350</v>
      </c>
      <c r="I253" s="58">
        <v>150</v>
      </c>
      <c r="J253" s="218" t="s">
        <v>775</v>
      </c>
      <c r="K253" s="218" t="s">
        <v>775</v>
      </c>
      <c r="L253" s="218" t="s">
        <v>775</v>
      </c>
      <c r="M253" s="218" t="s">
        <v>775</v>
      </c>
      <c r="N253" s="353" t="s">
        <v>1717</v>
      </c>
    </row>
    <row r="254" spans="1:14" x14ac:dyDescent="0.25">
      <c r="A254" s="353"/>
      <c r="B254" s="364"/>
      <c r="C254" s="359"/>
      <c r="D254" s="143">
        <v>2109</v>
      </c>
      <c r="E254" s="16" t="s">
        <v>775</v>
      </c>
      <c r="F254" s="58">
        <v>1500</v>
      </c>
      <c r="G254" s="58">
        <v>1500</v>
      </c>
      <c r="H254" s="58">
        <v>1350</v>
      </c>
      <c r="I254" s="58">
        <v>150</v>
      </c>
      <c r="J254" s="218" t="s">
        <v>775</v>
      </c>
      <c r="K254" s="218" t="s">
        <v>775</v>
      </c>
      <c r="L254" s="218" t="s">
        <v>775</v>
      </c>
      <c r="M254" s="218" t="s">
        <v>775</v>
      </c>
      <c r="N254" s="353"/>
    </row>
    <row r="255" spans="1:14" x14ac:dyDescent="0.25">
      <c r="A255" s="346" t="s">
        <v>1827</v>
      </c>
      <c r="B255" s="346"/>
      <c r="C255" s="346"/>
      <c r="D255" s="346"/>
      <c r="E255" s="346"/>
      <c r="F255" s="346"/>
      <c r="G255" s="346"/>
      <c r="H255" s="346"/>
      <c r="I255" s="346"/>
      <c r="J255" s="346"/>
      <c r="K255" s="346"/>
      <c r="L255" s="346"/>
      <c r="M255" s="346"/>
      <c r="N255" s="346"/>
    </row>
    <row r="256" spans="1:14" ht="63" x14ac:dyDescent="0.25">
      <c r="A256" s="144" t="s">
        <v>1828</v>
      </c>
      <c r="B256" s="144" t="s">
        <v>120</v>
      </c>
      <c r="C256" s="76" t="s">
        <v>284</v>
      </c>
      <c r="D256" s="143" t="s">
        <v>116</v>
      </c>
      <c r="E256" s="53" t="s">
        <v>775</v>
      </c>
      <c r="F256" s="71">
        <v>20000</v>
      </c>
      <c r="G256" s="71">
        <v>20000</v>
      </c>
      <c r="H256" s="71">
        <v>20000</v>
      </c>
      <c r="I256" s="121" t="s">
        <v>775</v>
      </c>
      <c r="J256" s="121" t="s">
        <v>775</v>
      </c>
      <c r="K256" s="121" t="s">
        <v>775</v>
      </c>
      <c r="L256" s="121" t="s">
        <v>775</v>
      </c>
      <c r="M256" s="121" t="s">
        <v>775</v>
      </c>
      <c r="N256" s="144" t="s">
        <v>1829</v>
      </c>
    </row>
    <row r="257" spans="1:15" ht="52.5" x14ac:dyDescent="0.25">
      <c r="A257" s="144" t="s">
        <v>1830</v>
      </c>
      <c r="B257" s="353" t="s">
        <v>1831</v>
      </c>
      <c r="C257" s="143" t="s">
        <v>2856</v>
      </c>
      <c r="D257" s="143" t="s">
        <v>116</v>
      </c>
      <c r="E257" s="53" t="s">
        <v>775</v>
      </c>
      <c r="F257" s="71">
        <v>4968.3999999999996</v>
      </c>
      <c r="G257" s="71">
        <v>4968.3999999999996</v>
      </c>
      <c r="H257" s="71">
        <v>4968.3999999999996</v>
      </c>
      <c r="I257" s="121" t="s">
        <v>775</v>
      </c>
      <c r="J257" s="121" t="s">
        <v>775</v>
      </c>
      <c r="K257" s="121" t="s">
        <v>775</v>
      </c>
      <c r="L257" s="121" t="s">
        <v>775</v>
      </c>
      <c r="M257" s="121" t="s">
        <v>775</v>
      </c>
      <c r="N257" s="144" t="s">
        <v>1832</v>
      </c>
    </row>
    <row r="258" spans="1:15" ht="52.5" x14ac:dyDescent="0.25">
      <c r="A258" s="144" t="s">
        <v>1833</v>
      </c>
      <c r="B258" s="353"/>
      <c r="C258" s="267" t="s">
        <v>2856</v>
      </c>
      <c r="D258" s="143" t="s">
        <v>116</v>
      </c>
      <c r="E258" s="53" t="s">
        <v>775</v>
      </c>
      <c r="F258" s="71">
        <v>648.72</v>
      </c>
      <c r="G258" s="71">
        <v>648.72</v>
      </c>
      <c r="H258" s="71">
        <v>648.72</v>
      </c>
      <c r="I258" s="121" t="s">
        <v>775</v>
      </c>
      <c r="J258" s="121" t="s">
        <v>775</v>
      </c>
      <c r="K258" s="121" t="s">
        <v>775</v>
      </c>
      <c r="L258" s="121" t="s">
        <v>775</v>
      </c>
      <c r="M258" s="121" t="s">
        <v>775</v>
      </c>
      <c r="N258" s="144" t="s">
        <v>1832</v>
      </c>
    </row>
    <row r="259" spans="1:15" ht="52.5" x14ac:dyDescent="0.25">
      <c r="A259" s="144" t="s">
        <v>1830</v>
      </c>
      <c r="B259" s="353"/>
      <c r="C259" s="267" t="s">
        <v>2856</v>
      </c>
      <c r="D259" s="143" t="s">
        <v>116</v>
      </c>
      <c r="E259" s="53" t="s">
        <v>775</v>
      </c>
      <c r="F259" s="71">
        <v>8674.5400000000009</v>
      </c>
      <c r="G259" s="71">
        <v>8674.5400000000009</v>
      </c>
      <c r="H259" s="71">
        <v>8674.5400000000009</v>
      </c>
      <c r="I259" s="121" t="s">
        <v>775</v>
      </c>
      <c r="J259" s="121" t="s">
        <v>775</v>
      </c>
      <c r="K259" s="121" t="s">
        <v>775</v>
      </c>
      <c r="L259" s="121" t="s">
        <v>775</v>
      </c>
      <c r="M259" s="121" t="s">
        <v>775</v>
      </c>
      <c r="N259" s="144" t="s">
        <v>1832</v>
      </c>
    </row>
    <row r="260" spans="1:15" x14ac:dyDescent="0.25">
      <c r="A260" s="346" t="s">
        <v>1268</v>
      </c>
      <c r="B260" s="346"/>
      <c r="C260" s="346"/>
      <c r="D260" s="346"/>
      <c r="E260" s="346"/>
      <c r="F260" s="346"/>
      <c r="G260" s="346"/>
      <c r="H260" s="346"/>
      <c r="I260" s="346"/>
      <c r="J260" s="346"/>
      <c r="K260" s="346"/>
      <c r="L260" s="346"/>
      <c r="M260" s="346"/>
      <c r="N260" s="346"/>
      <c r="O260" s="126"/>
    </row>
    <row r="261" spans="1:15" ht="94.5" x14ac:dyDescent="0.25">
      <c r="A261" s="152" t="s">
        <v>2045</v>
      </c>
      <c r="B261" s="374" t="s">
        <v>1024</v>
      </c>
      <c r="C261" s="7" t="s">
        <v>51</v>
      </c>
      <c r="D261" s="143" t="s">
        <v>116</v>
      </c>
      <c r="E261" s="53" t="s">
        <v>775</v>
      </c>
      <c r="F261" s="307">
        <v>287.35000000000002</v>
      </c>
      <c r="G261" s="307"/>
      <c r="H261" s="307">
        <v>287.35000000000002</v>
      </c>
      <c r="I261" s="121" t="s">
        <v>775</v>
      </c>
      <c r="J261" s="121" t="s">
        <v>775</v>
      </c>
      <c r="K261" s="121" t="s">
        <v>775</v>
      </c>
      <c r="L261" s="121" t="s">
        <v>775</v>
      </c>
      <c r="M261" s="121" t="s">
        <v>775</v>
      </c>
      <c r="N261" s="264" t="s">
        <v>1262</v>
      </c>
      <c r="O261" s="126"/>
    </row>
    <row r="262" spans="1:15" ht="73.5" x14ac:dyDescent="0.25">
      <c r="A262" s="152" t="s">
        <v>2046</v>
      </c>
      <c r="B262" s="374"/>
      <c r="C262" s="259" t="s">
        <v>51</v>
      </c>
      <c r="D262" s="143" t="s">
        <v>116</v>
      </c>
      <c r="E262" s="53" t="s">
        <v>775</v>
      </c>
      <c r="F262" s="307">
        <v>1200</v>
      </c>
      <c r="G262" s="307"/>
      <c r="H262" s="307">
        <v>1200</v>
      </c>
      <c r="I262" s="121" t="s">
        <v>775</v>
      </c>
      <c r="J262" s="121" t="s">
        <v>775</v>
      </c>
      <c r="K262" s="121" t="s">
        <v>775</v>
      </c>
      <c r="L262" s="121" t="s">
        <v>775</v>
      </c>
      <c r="M262" s="121" t="s">
        <v>775</v>
      </c>
      <c r="N262" s="264" t="s">
        <v>1262</v>
      </c>
      <c r="O262" s="126"/>
    </row>
    <row r="263" spans="1:15" ht="73.5" x14ac:dyDescent="0.25">
      <c r="A263" s="152" t="s">
        <v>2047</v>
      </c>
      <c r="B263" s="374"/>
      <c r="C263" s="259" t="s">
        <v>51</v>
      </c>
      <c r="D263" s="143" t="s">
        <v>116</v>
      </c>
      <c r="E263" s="53" t="s">
        <v>775</v>
      </c>
      <c r="F263" s="307">
        <v>1400</v>
      </c>
      <c r="G263" s="307"/>
      <c r="H263" s="307">
        <v>1400</v>
      </c>
      <c r="I263" s="121" t="s">
        <v>775</v>
      </c>
      <c r="J263" s="121" t="s">
        <v>775</v>
      </c>
      <c r="K263" s="121" t="s">
        <v>775</v>
      </c>
      <c r="L263" s="121" t="s">
        <v>775</v>
      </c>
      <c r="M263" s="121" t="s">
        <v>775</v>
      </c>
      <c r="N263" s="264" t="s">
        <v>1262</v>
      </c>
      <c r="O263" s="126"/>
    </row>
    <row r="264" spans="1:15" ht="63" x14ac:dyDescent="0.25">
      <c r="A264" s="152" t="s">
        <v>2048</v>
      </c>
      <c r="B264" s="374"/>
      <c r="C264" s="259" t="s">
        <v>51</v>
      </c>
      <c r="D264" s="143" t="s">
        <v>116</v>
      </c>
      <c r="E264" s="53" t="s">
        <v>775</v>
      </c>
      <c r="F264" s="307">
        <v>196.9</v>
      </c>
      <c r="G264" s="307"/>
      <c r="H264" s="307">
        <v>196.9</v>
      </c>
      <c r="I264" s="121" t="s">
        <v>775</v>
      </c>
      <c r="J264" s="121" t="s">
        <v>775</v>
      </c>
      <c r="K264" s="121" t="s">
        <v>775</v>
      </c>
      <c r="L264" s="121" t="s">
        <v>775</v>
      </c>
      <c r="M264" s="121" t="s">
        <v>775</v>
      </c>
      <c r="N264" s="264" t="s">
        <v>1262</v>
      </c>
      <c r="O264" s="126"/>
    </row>
    <row r="265" spans="1:15" ht="63" x14ac:dyDescent="0.25">
      <c r="A265" s="152" t="s">
        <v>2049</v>
      </c>
      <c r="B265" s="374"/>
      <c r="C265" s="259" t="s">
        <v>51</v>
      </c>
      <c r="D265" s="143" t="s">
        <v>116</v>
      </c>
      <c r="E265" s="53" t="s">
        <v>775</v>
      </c>
      <c r="F265" s="307">
        <v>262</v>
      </c>
      <c r="G265" s="307"/>
      <c r="H265" s="307">
        <v>262</v>
      </c>
      <c r="I265" s="121" t="s">
        <v>775</v>
      </c>
      <c r="J265" s="121" t="s">
        <v>775</v>
      </c>
      <c r="K265" s="121" t="s">
        <v>775</v>
      </c>
      <c r="L265" s="121" t="s">
        <v>775</v>
      </c>
      <c r="M265" s="121" t="s">
        <v>775</v>
      </c>
      <c r="N265" s="264" t="s">
        <v>1262</v>
      </c>
      <c r="O265" s="126"/>
    </row>
    <row r="266" spans="1:15" ht="63" x14ac:dyDescent="0.25">
      <c r="A266" s="152" t="s">
        <v>2050</v>
      </c>
      <c r="B266" s="374"/>
      <c r="C266" s="259" t="s">
        <v>51</v>
      </c>
      <c r="D266" s="143" t="s">
        <v>116</v>
      </c>
      <c r="E266" s="53" t="s">
        <v>775</v>
      </c>
      <c r="F266" s="307">
        <v>183</v>
      </c>
      <c r="G266" s="307"/>
      <c r="H266" s="307">
        <v>183</v>
      </c>
      <c r="I266" s="121" t="s">
        <v>775</v>
      </c>
      <c r="J266" s="121" t="s">
        <v>775</v>
      </c>
      <c r="K266" s="121" t="s">
        <v>775</v>
      </c>
      <c r="L266" s="121" t="s">
        <v>775</v>
      </c>
      <c r="M266" s="121" t="s">
        <v>775</v>
      </c>
      <c r="N266" s="264" t="s">
        <v>1262</v>
      </c>
      <c r="O266" s="126"/>
    </row>
    <row r="267" spans="1:15" ht="63" x14ac:dyDescent="0.25">
      <c r="A267" s="152" t="s">
        <v>2051</v>
      </c>
      <c r="B267" s="374" t="s">
        <v>2044</v>
      </c>
      <c r="C267" s="7" t="s">
        <v>42</v>
      </c>
      <c r="D267" s="143" t="s">
        <v>116</v>
      </c>
      <c r="E267" s="53" t="s">
        <v>775</v>
      </c>
      <c r="F267" s="307">
        <v>834.60500000000002</v>
      </c>
      <c r="G267" s="307"/>
      <c r="H267" s="307">
        <v>834.60500000000002</v>
      </c>
      <c r="I267" s="121" t="s">
        <v>775</v>
      </c>
      <c r="J267" s="121" t="s">
        <v>775</v>
      </c>
      <c r="K267" s="121" t="s">
        <v>775</v>
      </c>
      <c r="L267" s="121" t="s">
        <v>775</v>
      </c>
      <c r="M267" s="121" t="s">
        <v>775</v>
      </c>
      <c r="N267" s="53" t="s">
        <v>775</v>
      </c>
      <c r="O267" s="126"/>
    </row>
    <row r="268" spans="1:15" ht="63" x14ac:dyDescent="0.25">
      <c r="A268" s="152" t="s">
        <v>2052</v>
      </c>
      <c r="B268" s="374"/>
      <c r="C268" s="259" t="s">
        <v>42</v>
      </c>
      <c r="D268" s="143" t="s">
        <v>116</v>
      </c>
      <c r="E268" s="53" t="s">
        <v>775</v>
      </c>
      <c r="F268" s="307">
        <v>1181.405</v>
      </c>
      <c r="G268" s="307"/>
      <c r="H268" s="307">
        <v>1181.405</v>
      </c>
      <c r="I268" s="121" t="s">
        <v>775</v>
      </c>
      <c r="J268" s="121" t="s">
        <v>775</v>
      </c>
      <c r="K268" s="121" t="s">
        <v>775</v>
      </c>
      <c r="L268" s="121" t="s">
        <v>775</v>
      </c>
      <c r="M268" s="121" t="s">
        <v>775</v>
      </c>
      <c r="N268" s="53" t="s">
        <v>775</v>
      </c>
      <c r="O268" s="126"/>
    </row>
    <row r="269" spans="1:15" ht="63" x14ac:dyDescent="0.25">
      <c r="A269" s="152" t="s">
        <v>2053</v>
      </c>
      <c r="B269" s="374"/>
      <c r="C269" s="259" t="s">
        <v>42</v>
      </c>
      <c r="D269" s="143" t="s">
        <v>116</v>
      </c>
      <c r="E269" s="53" t="s">
        <v>775</v>
      </c>
      <c r="F269" s="307">
        <v>800</v>
      </c>
      <c r="G269" s="307"/>
      <c r="H269" s="307">
        <v>800</v>
      </c>
      <c r="I269" s="121" t="s">
        <v>775</v>
      </c>
      <c r="J269" s="121" t="s">
        <v>775</v>
      </c>
      <c r="K269" s="121" t="s">
        <v>775</v>
      </c>
      <c r="L269" s="121" t="s">
        <v>775</v>
      </c>
      <c r="M269" s="121" t="s">
        <v>775</v>
      </c>
      <c r="N269" s="53" t="s">
        <v>775</v>
      </c>
      <c r="O269" s="126"/>
    </row>
    <row r="270" spans="1:15" x14ac:dyDescent="0.25">
      <c r="A270" s="346" t="s">
        <v>1120</v>
      </c>
      <c r="B270" s="346"/>
      <c r="C270" s="346"/>
      <c r="D270" s="346"/>
      <c r="E270" s="346"/>
      <c r="F270" s="346"/>
      <c r="G270" s="346"/>
      <c r="H270" s="346"/>
      <c r="I270" s="346"/>
      <c r="J270" s="346"/>
      <c r="K270" s="346"/>
      <c r="L270" s="346"/>
      <c r="M270" s="346"/>
      <c r="N270" s="346"/>
    </row>
    <row r="271" spans="1:15" ht="84" x14ac:dyDescent="0.25">
      <c r="A271" s="146" t="s">
        <v>1131</v>
      </c>
      <c r="B271" s="146" t="s">
        <v>1142</v>
      </c>
      <c r="C271" s="76" t="s">
        <v>284</v>
      </c>
      <c r="D271" s="14" t="s">
        <v>40</v>
      </c>
      <c r="E271" s="14" t="s">
        <v>2857</v>
      </c>
      <c r="F271" s="15">
        <v>20000</v>
      </c>
      <c r="G271" s="23" t="s">
        <v>775</v>
      </c>
      <c r="H271" s="15">
        <v>20000</v>
      </c>
      <c r="I271" s="15">
        <v>2000</v>
      </c>
      <c r="J271" s="15">
        <v>18000</v>
      </c>
      <c r="K271" s="23" t="s">
        <v>775</v>
      </c>
      <c r="L271" s="23" t="s">
        <v>775</v>
      </c>
      <c r="M271" s="23" t="s">
        <v>775</v>
      </c>
      <c r="N271" s="146" t="s">
        <v>2859</v>
      </c>
    </row>
    <row r="272" spans="1:15" ht="73.5" x14ac:dyDescent="0.25">
      <c r="A272" s="150" t="s">
        <v>1132</v>
      </c>
      <c r="B272" s="348" t="s">
        <v>1143</v>
      </c>
      <c r="C272" s="266" t="s">
        <v>51</v>
      </c>
      <c r="D272" s="14" t="s">
        <v>141</v>
      </c>
      <c r="E272" s="14" t="s">
        <v>2858</v>
      </c>
      <c r="F272" s="15">
        <v>52584.826999999997</v>
      </c>
      <c r="G272" s="23" t="s">
        <v>775</v>
      </c>
      <c r="H272" s="15">
        <v>52584.826999999997</v>
      </c>
      <c r="I272" s="15">
        <v>13146.206</v>
      </c>
      <c r="J272" s="15">
        <v>39438.620999999999</v>
      </c>
      <c r="K272" s="23" t="s">
        <v>775</v>
      </c>
      <c r="L272" s="23" t="s">
        <v>775</v>
      </c>
      <c r="M272" s="23" t="s">
        <v>775</v>
      </c>
      <c r="N272" s="146" t="s">
        <v>2860</v>
      </c>
    </row>
    <row r="273" spans="1:14" ht="31.5" x14ac:dyDescent="0.25">
      <c r="A273" s="150" t="s">
        <v>1134</v>
      </c>
      <c r="B273" s="348"/>
      <c r="C273" s="266" t="s">
        <v>51</v>
      </c>
      <c r="D273" s="14" t="s">
        <v>141</v>
      </c>
      <c r="E273" s="266" t="s">
        <v>2858</v>
      </c>
      <c r="F273" s="15">
        <v>33276.923000000003</v>
      </c>
      <c r="G273" s="23" t="s">
        <v>775</v>
      </c>
      <c r="H273" s="23" t="s">
        <v>775</v>
      </c>
      <c r="I273" s="15">
        <v>33276.923000000003</v>
      </c>
      <c r="J273" s="23" t="s">
        <v>775</v>
      </c>
      <c r="K273" s="23" t="s">
        <v>775</v>
      </c>
      <c r="L273" s="23" t="s">
        <v>775</v>
      </c>
      <c r="M273" s="23" t="s">
        <v>775</v>
      </c>
      <c r="N273" s="146" t="s">
        <v>2861</v>
      </c>
    </row>
    <row r="274" spans="1:14" ht="157.5" x14ac:dyDescent="0.25">
      <c r="A274" s="146" t="s">
        <v>1135</v>
      </c>
      <c r="B274" s="146" t="s">
        <v>1144</v>
      </c>
      <c r="C274" s="266" t="s">
        <v>51</v>
      </c>
      <c r="D274" s="14" t="s">
        <v>141</v>
      </c>
      <c r="E274" s="14"/>
      <c r="F274" s="15">
        <v>552</v>
      </c>
      <c r="G274" s="23" t="s">
        <v>775</v>
      </c>
      <c r="H274" s="15">
        <v>552</v>
      </c>
      <c r="I274" s="15">
        <v>552</v>
      </c>
      <c r="J274" s="23" t="s">
        <v>775</v>
      </c>
      <c r="K274" s="23" t="s">
        <v>775</v>
      </c>
      <c r="L274" s="23" t="s">
        <v>775</v>
      </c>
      <c r="M274" s="23" t="s">
        <v>775</v>
      </c>
      <c r="N274" s="146" t="s">
        <v>2862</v>
      </c>
    </row>
    <row r="275" spans="1:14" ht="42" x14ac:dyDescent="0.25">
      <c r="A275" s="150" t="s">
        <v>1136</v>
      </c>
      <c r="B275" s="343" t="s">
        <v>1145</v>
      </c>
      <c r="C275" s="146" t="s">
        <v>42</v>
      </c>
      <c r="D275" s="14" t="s">
        <v>40</v>
      </c>
      <c r="E275" s="14"/>
      <c r="F275" s="15">
        <v>1074.47</v>
      </c>
      <c r="G275" s="23" t="s">
        <v>775</v>
      </c>
      <c r="H275" s="15">
        <v>1074.47</v>
      </c>
      <c r="I275" s="15">
        <v>1074.47</v>
      </c>
      <c r="J275" s="23" t="s">
        <v>775</v>
      </c>
      <c r="K275" s="23" t="s">
        <v>775</v>
      </c>
      <c r="L275" s="23" t="s">
        <v>775</v>
      </c>
      <c r="M275" s="23" t="s">
        <v>775</v>
      </c>
      <c r="N275" s="146" t="s">
        <v>2863</v>
      </c>
    </row>
    <row r="276" spans="1:14" ht="42" x14ac:dyDescent="0.25">
      <c r="A276" s="150" t="s">
        <v>1137</v>
      </c>
      <c r="B276" s="343"/>
      <c r="C276" s="264" t="s">
        <v>42</v>
      </c>
      <c r="D276" s="14" t="s">
        <v>40</v>
      </c>
      <c r="E276" s="14"/>
      <c r="F276" s="15">
        <v>1056.8</v>
      </c>
      <c r="G276" s="23" t="s">
        <v>775</v>
      </c>
      <c r="H276" s="15">
        <v>1056.8</v>
      </c>
      <c r="I276" s="15">
        <v>1056.8</v>
      </c>
      <c r="J276" s="23" t="s">
        <v>775</v>
      </c>
      <c r="K276" s="23" t="s">
        <v>775</v>
      </c>
      <c r="L276" s="23" t="s">
        <v>775</v>
      </c>
      <c r="M276" s="23" t="s">
        <v>775</v>
      </c>
      <c r="N276" s="146" t="s">
        <v>2863</v>
      </c>
    </row>
    <row r="277" spans="1:14" ht="52.5" x14ac:dyDescent="0.25">
      <c r="A277" s="146" t="s">
        <v>1138</v>
      </c>
      <c r="B277" s="343"/>
      <c r="C277" s="264" t="s">
        <v>42</v>
      </c>
      <c r="D277" s="14" t="s">
        <v>141</v>
      </c>
      <c r="E277" s="14"/>
      <c r="F277" s="15">
        <v>120</v>
      </c>
      <c r="G277" s="23" t="s">
        <v>775</v>
      </c>
      <c r="H277" s="15">
        <v>120</v>
      </c>
      <c r="I277" s="15">
        <v>120</v>
      </c>
      <c r="J277" s="23" t="s">
        <v>775</v>
      </c>
      <c r="K277" s="23" t="s">
        <v>775</v>
      </c>
      <c r="L277" s="23" t="s">
        <v>775</v>
      </c>
      <c r="M277" s="23" t="s">
        <v>775</v>
      </c>
      <c r="N277" s="146" t="s">
        <v>2864</v>
      </c>
    </row>
    <row r="278" spans="1:14" ht="84" x14ac:dyDescent="0.25">
      <c r="A278" s="146" t="s">
        <v>1139</v>
      </c>
      <c r="B278" s="146" t="s">
        <v>980</v>
      </c>
      <c r="C278" s="146" t="s">
        <v>51</v>
      </c>
      <c r="D278" s="14" t="s">
        <v>40</v>
      </c>
      <c r="E278" s="14"/>
      <c r="F278" s="15">
        <v>1500</v>
      </c>
      <c r="G278" s="23" t="s">
        <v>775</v>
      </c>
      <c r="H278" s="15">
        <v>1500</v>
      </c>
      <c r="I278" s="15">
        <v>500</v>
      </c>
      <c r="J278" s="15">
        <v>1000</v>
      </c>
      <c r="K278" s="23" t="s">
        <v>775</v>
      </c>
      <c r="L278" s="23" t="s">
        <v>775</v>
      </c>
      <c r="M278" s="23" t="s">
        <v>775</v>
      </c>
      <c r="N278" s="146" t="s">
        <v>2865</v>
      </c>
    </row>
    <row r="279" spans="1:14" ht="73.5" x14ac:dyDescent="0.25">
      <c r="A279" s="146" t="s">
        <v>1147</v>
      </c>
      <c r="B279" s="146" t="s">
        <v>1146</v>
      </c>
      <c r="C279" s="146" t="s">
        <v>344</v>
      </c>
      <c r="D279" s="14" t="s">
        <v>141</v>
      </c>
      <c r="E279" s="14" t="s">
        <v>1140</v>
      </c>
      <c r="F279" s="15">
        <v>50376.396000000001</v>
      </c>
      <c r="G279" s="23" t="s">
        <v>775</v>
      </c>
      <c r="H279" s="23" t="s">
        <v>775</v>
      </c>
      <c r="I279" s="15">
        <v>5037.6000000000004</v>
      </c>
      <c r="J279" s="15">
        <v>45338.896000000001</v>
      </c>
      <c r="K279" s="23" t="s">
        <v>775</v>
      </c>
      <c r="L279" s="23" t="s">
        <v>775</v>
      </c>
      <c r="M279" s="23" t="s">
        <v>775</v>
      </c>
      <c r="N279" s="146" t="s">
        <v>2757</v>
      </c>
    </row>
    <row r="280" spans="1:14" ht="126" x14ac:dyDescent="0.25">
      <c r="A280" s="146" t="s">
        <v>1141</v>
      </c>
      <c r="B280" s="146" t="s">
        <v>1148</v>
      </c>
      <c r="C280" s="76" t="s">
        <v>284</v>
      </c>
      <c r="D280" s="14" t="s">
        <v>141</v>
      </c>
      <c r="E280" s="14"/>
      <c r="F280" s="15">
        <v>5000</v>
      </c>
      <c r="G280" s="23" t="s">
        <v>775</v>
      </c>
      <c r="H280" s="15">
        <v>5000</v>
      </c>
      <c r="I280" s="23" t="s">
        <v>775</v>
      </c>
      <c r="J280" s="15">
        <v>5000</v>
      </c>
      <c r="K280" s="23" t="s">
        <v>775</v>
      </c>
      <c r="L280" s="23" t="s">
        <v>775</v>
      </c>
      <c r="M280" s="23" t="s">
        <v>775</v>
      </c>
      <c r="N280" s="146" t="s">
        <v>2866</v>
      </c>
    </row>
    <row r="281" spans="1:14" x14ac:dyDescent="0.25">
      <c r="A281" s="346" t="s">
        <v>1270</v>
      </c>
      <c r="B281" s="346"/>
      <c r="C281" s="346"/>
      <c r="D281" s="346"/>
      <c r="E281" s="346"/>
      <c r="F281" s="346"/>
      <c r="G281" s="346"/>
      <c r="H281" s="346"/>
      <c r="I281" s="346"/>
      <c r="J281" s="346"/>
      <c r="K281" s="346"/>
      <c r="L281" s="346"/>
      <c r="M281" s="346"/>
      <c r="N281" s="346"/>
    </row>
    <row r="282" spans="1:14" ht="126" x14ac:dyDescent="0.25">
      <c r="A282" s="144" t="s">
        <v>1870</v>
      </c>
      <c r="B282" s="144" t="s">
        <v>390</v>
      </c>
      <c r="C282" s="76" t="s">
        <v>284</v>
      </c>
      <c r="D282" s="144" t="s">
        <v>40</v>
      </c>
      <c r="E282" s="144" t="s">
        <v>1871</v>
      </c>
      <c r="F282" s="71">
        <v>238</v>
      </c>
      <c r="G282" s="71">
        <v>238</v>
      </c>
      <c r="H282" s="71">
        <v>238</v>
      </c>
      <c r="I282" s="71" t="s">
        <v>775</v>
      </c>
      <c r="J282" s="71" t="s">
        <v>775</v>
      </c>
      <c r="K282" s="71" t="s">
        <v>775</v>
      </c>
      <c r="L282" s="71" t="s">
        <v>775</v>
      </c>
      <c r="M282" s="71" t="s">
        <v>775</v>
      </c>
      <c r="N282" s="262" t="s">
        <v>786</v>
      </c>
    </row>
    <row r="283" spans="1:14" x14ac:dyDescent="0.25">
      <c r="A283" s="346" t="s">
        <v>1271</v>
      </c>
      <c r="B283" s="346"/>
      <c r="C283" s="346"/>
      <c r="D283" s="346"/>
      <c r="E283" s="346"/>
      <c r="F283" s="346"/>
      <c r="G283" s="346"/>
      <c r="H283" s="346"/>
      <c r="I283" s="346"/>
      <c r="J283" s="346"/>
      <c r="K283" s="346"/>
      <c r="L283" s="346"/>
      <c r="M283" s="346"/>
      <c r="N283" s="346"/>
    </row>
    <row r="284" spans="1:14" ht="157.5" x14ac:dyDescent="0.25">
      <c r="A284" s="50" t="s">
        <v>1897</v>
      </c>
      <c r="B284" s="152" t="s">
        <v>463</v>
      </c>
      <c r="C284" s="6" t="s">
        <v>51</v>
      </c>
      <c r="D284" s="6">
        <v>2019</v>
      </c>
      <c r="E284" s="6" t="s">
        <v>775</v>
      </c>
      <c r="F284" s="105">
        <v>485</v>
      </c>
      <c r="G284" s="105">
        <v>485</v>
      </c>
      <c r="H284" s="105" t="s">
        <v>775</v>
      </c>
      <c r="I284" s="105">
        <v>200</v>
      </c>
      <c r="J284" s="105" t="s">
        <v>775</v>
      </c>
      <c r="K284" s="105" t="s">
        <v>775</v>
      </c>
      <c r="L284" s="105" t="s">
        <v>775</v>
      </c>
      <c r="M284" s="105">
        <v>200</v>
      </c>
      <c r="N284" s="50" t="s">
        <v>2867</v>
      </c>
    </row>
    <row r="285" spans="1:14" ht="63" x14ac:dyDescent="0.25">
      <c r="A285" s="50" t="s">
        <v>1934</v>
      </c>
      <c r="B285" s="152" t="s">
        <v>1922</v>
      </c>
      <c r="C285" s="6" t="s">
        <v>344</v>
      </c>
      <c r="D285" s="6" t="s">
        <v>141</v>
      </c>
      <c r="E285" s="6" t="s">
        <v>775</v>
      </c>
      <c r="F285" s="230">
        <v>85000</v>
      </c>
      <c r="G285" s="105">
        <v>50000</v>
      </c>
      <c r="H285" s="105" t="s">
        <v>775</v>
      </c>
      <c r="I285" s="105" t="s">
        <v>775</v>
      </c>
      <c r="J285" s="105">
        <v>50000</v>
      </c>
      <c r="K285" s="105" t="s">
        <v>775</v>
      </c>
      <c r="L285" s="105" t="s">
        <v>775</v>
      </c>
      <c r="M285" s="105" t="s">
        <v>775</v>
      </c>
      <c r="N285" s="50" t="s">
        <v>1935</v>
      </c>
    </row>
    <row r="286" spans="1:14" ht="126" x14ac:dyDescent="0.25">
      <c r="A286" s="50" t="s">
        <v>1925</v>
      </c>
      <c r="B286" s="152" t="s">
        <v>1924</v>
      </c>
      <c r="C286" s="261" t="s">
        <v>344</v>
      </c>
      <c r="D286" s="6" t="s">
        <v>141</v>
      </c>
      <c r="E286" s="6" t="s">
        <v>775</v>
      </c>
      <c r="F286" s="230">
        <v>900</v>
      </c>
      <c r="G286" s="105">
        <v>900</v>
      </c>
      <c r="H286" s="105" t="s">
        <v>775</v>
      </c>
      <c r="I286" s="230">
        <v>900</v>
      </c>
      <c r="J286" s="105" t="s">
        <v>775</v>
      </c>
      <c r="K286" s="105" t="s">
        <v>775</v>
      </c>
      <c r="L286" s="105" t="s">
        <v>775</v>
      </c>
      <c r="M286" s="105" t="s">
        <v>775</v>
      </c>
      <c r="N286" s="265" t="s">
        <v>1832</v>
      </c>
    </row>
    <row r="287" spans="1:14" ht="84" x14ac:dyDescent="0.25">
      <c r="A287" s="50" t="s">
        <v>1928</v>
      </c>
      <c r="B287" s="1" t="s">
        <v>1031</v>
      </c>
      <c r="C287" s="6" t="s">
        <v>81</v>
      </c>
      <c r="D287" s="6" t="s">
        <v>141</v>
      </c>
      <c r="E287" s="6" t="s">
        <v>775</v>
      </c>
      <c r="F287" s="230">
        <v>9814</v>
      </c>
      <c r="G287" s="105">
        <v>9814</v>
      </c>
      <c r="H287" s="105">
        <v>9814</v>
      </c>
      <c r="I287" s="105" t="s">
        <v>775</v>
      </c>
      <c r="J287" s="105" t="s">
        <v>775</v>
      </c>
      <c r="K287" s="105" t="s">
        <v>775</v>
      </c>
      <c r="L287" s="105" t="s">
        <v>775</v>
      </c>
      <c r="M287" s="105" t="s">
        <v>775</v>
      </c>
      <c r="N287" s="265" t="s">
        <v>1832</v>
      </c>
    </row>
    <row r="288" spans="1:14" ht="105" x14ac:dyDescent="0.25">
      <c r="A288" s="50" t="s">
        <v>1929</v>
      </c>
      <c r="B288" s="1"/>
      <c r="C288" s="261" t="s">
        <v>81</v>
      </c>
      <c r="D288" s="6" t="s">
        <v>141</v>
      </c>
      <c r="E288" s="6" t="s">
        <v>775</v>
      </c>
      <c r="F288" s="230">
        <v>11000</v>
      </c>
      <c r="G288" s="105">
        <v>11000</v>
      </c>
      <c r="H288" s="105" t="s">
        <v>775</v>
      </c>
      <c r="I288" s="105" t="s">
        <v>775</v>
      </c>
      <c r="J288" s="105">
        <v>11000</v>
      </c>
      <c r="K288" s="105" t="s">
        <v>775</v>
      </c>
      <c r="L288" s="105" t="s">
        <v>775</v>
      </c>
      <c r="M288" s="105" t="s">
        <v>775</v>
      </c>
      <c r="N288" s="265" t="s">
        <v>1832</v>
      </c>
    </row>
  </sheetData>
  <mergeCells count="112">
    <mergeCell ref="B178:B179"/>
    <mergeCell ref="B187:B189"/>
    <mergeCell ref="B190:B192"/>
    <mergeCell ref="B115:B124"/>
    <mergeCell ref="B150:B154"/>
    <mergeCell ref="B155:B157"/>
    <mergeCell ref="B158:B161"/>
    <mergeCell ref="B162:B166"/>
    <mergeCell ref="B174:B175"/>
    <mergeCell ref="B134:B137"/>
    <mergeCell ref="B63:B67"/>
    <mergeCell ref="B68:B69"/>
    <mergeCell ref="B71:B73"/>
    <mergeCell ref="B74:B78"/>
    <mergeCell ref="B100:B103"/>
    <mergeCell ref="B104:B114"/>
    <mergeCell ref="A281:N281"/>
    <mergeCell ref="B257:B259"/>
    <mergeCell ref="A94:N94"/>
    <mergeCell ref="A83:N83"/>
    <mergeCell ref="A270:N270"/>
    <mergeCell ref="B272:B273"/>
    <mergeCell ref="A141:N141"/>
    <mergeCell ref="B146:B147"/>
    <mergeCell ref="B267:B269"/>
    <mergeCell ref="A251:A252"/>
    <mergeCell ref="A255:N255"/>
    <mergeCell ref="B261:B266"/>
    <mergeCell ref="B167:B168"/>
    <mergeCell ref="B127:B130"/>
    <mergeCell ref="N127:N130"/>
    <mergeCell ref="B85:B86"/>
    <mergeCell ref="B132:B133"/>
    <mergeCell ref="N125:N126"/>
    <mergeCell ref="A55:N55"/>
    <mergeCell ref="B193:B194"/>
    <mergeCell ref="B195:B196"/>
    <mergeCell ref="B183:B185"/>
    <mergeCell ref="N235:N236"/>
    <mergeCell ref="A245:A246"/>
    <mergeCell ref="C245:C246"/>
    <mergeCell ref="N245:N246"/>
    <mergeCell ref="A260:N260"/>
    <mergeCell ref="B238:B243"/>
    <mergeCell ref="B244:B246"/>
    <mergeCell ref="B247:B249"/>
    <mergeCell ref="B250:B254"/>
    <mergeCell ref="A235:A236"/>
    <mergeCell ref="C235:C236"/>
    <mergeCell ref="B125:B126"/>
    <mergeCell ref="A198:N198"/>
    <mergeCell ref="B203:B204"/>
    <mergeCell ref="A149:N149"/>
    <mergeCell ref="B169:B173"/>
    <mergeCell ref="B90:B91"/>
    <mergeCell ref="N132:N133"/>
    <mergeCell ref="A98:N98"/>
    <mergeCell ref="A89:N89"/>
    <mergeCell ref="A283:N283"/>
    <mergeCell ref="B287:B288"/>
    <mergeCell ref="B215:B217"/>
    <mergeCell ref="B218:B231"/>
    <mergeCell ref="A209:A210"/>
    <mergeCell ref="N209:N210"/>
    <mergeCell ref="A211:A212"/>
    <mergeCell ref="N211:N212"/>
    <mergeCell ref="B207:B214"/>
    <mergeCell ref="B232:B237"/>
    <mergeCell ref="B275:B277"/>
    <mergeCell ref="C251:C252"/>
    <mergeCell ref="B40:B42"/>
    <mergeCell ref="B44:B45"/>
    <mergeCell ref="B47:B49"/>
    <mergeCell ref="A38:N38"/>
    <mergeCell ref="B33:B36"/>
    <mergeCell ref="A24:N24"/>
    <mergeCell ref="A4:O4"/>
    <mergeCell ref="A8:N8"/>
    <mergeCell ref="B9:B11"/>
    <mergeCell ref="L6:L7"/>
    <mergeCell ref="F5:F7"/>
    <mergeCell ref="M6:M7"/>
    <mergeCell ref="A5:A7"/>
    <mergeCell ref="B5:B7"/>
    <mergeCell ref="C5:C7"/>
    <mergeCell ref="D5:D7"/>
    <mergeCell ref="H6:H7"/>
    <mergeCell ref="I6:I7"/>
    <mergeCell ref="A1:O1"/>
    <mergeCell ref="A2:O3"/>
    <mergeCell ref="N251:N252"/>
    <mergeCell ref="A253:A254"/>
    <mergeCell ref="C253:C254"/>
    <mergeCell ref="N253:N254"/>
    <mergeCell ref="A206:N206"/>
    <mergeCell ref="A139:N139"/>
    <mergeCell ref="G5:M5"/>
    <mergeCell ref="G6:G7"/>
    <mergeCell ref="B53:B54"/>
    <mergeCell ref="A12:N12"/>
    <mergeCell ref="E5:E7"/>
    <mergeCell ref="B79:B80"/>
    <mergeCell ref="B58:B59"/>
    <mergeCell ref="B13:B15"/>
    <mergeCell ref="B16:B21"/>
    <mergeCell ref="N9:N10"/>
    <mergeCell ref="A50:N50"/>
    <mergeCell ref="A62:N62"/>
    <mergeCell ref="N5:N7"/>
    <mergeCell ref="J6:J7"/>
    <mergeCell ref="K6:K7"/>
    <mergeCell ref="B56:B57"/>
  </mergeCells>
  <pageMargins left="0.70866141732283472" right="0.70866141732283472" top="0.74803149606299213" bottom="0.74803149606299213" header="0.31496062992125984" footer="0.31496062992125984"/>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803"/>
  <sheetViews>
    <sheetView zoomScaleNormal="100" workbookViewId="0">
      <selection activeCell="N10" sqref="N10"/>
    </sheetView>
  </sheetViews>
  <sheetFormatPr defaultRowHeight="15" x14ac:dyDescent="0.25"/>
  <cols>
    <col min="1" max="1" width="13.5703125" style="177" customWidth="1"/>
    <col min="2" max="2" width="12.28515625" style="177" customWidth="1"/>
    <col min="3" max="3" width="8.140625" style="177" customWidth="1"/>
    <col min="4" max="4" width="8.28515625" style="177" customWidth="1"/>
    <col min="5" max="5" width="9.28515625" style="177" customWidth="1"/>
    <col min="6" max="6" width="7.5703125" style="177" customWidth="1"/>
    <col min="7" max="7" width="8.28515625" style="177" customWidth="1"/>
    <col min="8" max="8" width="7.28515625" style="177" customWidth="1"/>
    <col min="9" max="9" width="7.85546875" style="177" customWidth="1"/>
    <col min="10" max="10" width="8" style="177" customWidth="1"/>
    <col min="11" max="11" width="8.28515625" style="177" customWidth="1"/>
    <col min="12" max="12" width="6.28515625" style="177" customWidth="1"/>
    <col min="13" max="13" width="12" style="177" customWidth="1"/>
    <col min="14" max="14" width="11.7109375" style="177" customWidth="1"/>
    <col min="15" max="15" width="0.140625" style="177" hidden="1" customWidth="1"/>
    <col min="16" max="22" width="9.140625" style="177"/>
    <col min="23" max="23" width="8.5703125" style="177" customWidth="1"/>
    <col min="24" max="16384" width="9.140625" style="177"/>
  </cols>
  <sheetData>
    <row r="1" spans="1:15" x14ac:dyDescent="0.25">
      <c r="A1" s="356" t="s">
        <v>21</v>
      </c>
      <c r="B1" s="356"/>
      <c r="C1" s="356"/>
      <c r="D1" s="356"/>
      <c r="E1" s="356"/>
      <c r="F1" s="356"/>
      <c r="G1" s="356"/>
      <c r="H1" s="356"/>
      <c r="I1" s="356"/>
      <c r="J1" s="356"/>
      <c r="K1" s="356"/>
      <c r="L1" s="356"/>
      <c r="M1" s="356"/>
      <c r="N1" s="356"/>
      <c r="O1" s="356"/>
    </row>
    <row r="2" spans="1:15" x14ac:dyDescent="0.25">
      <c r="A2" s="357" t="s">
        <v>22</v>
      </c>
      <c r="B2" s="357"/>
      <c r="C2" s="357"/>
      <c r="D2" s="357"/>
      <c r="E2" s="357"/>
      <c r="F2" s="357"/>
      <c r="G2" s="357"/>
      <c r="H2" s="357"/>
      <c r="I2" s="357"/>
      <c r="J2" s="357"/>
      <c r="K2" s="357"/>
      <c r="L2" s="357"/>
      <c r="M2" s="357"/>
      <c r="N2" s="357"/>
      <c r="O2" s="357"/>
    </row>
    <row r="3" spans="1:15" x14ac:dyDescent="0.25">
      <c r="A3" s="357"/>
      <c r="B3" s="357"/>
      <c r="C3" s="357"/>
      <c r="D3" s="357"/>
      <c r="E3" s="357"/>
      <c r="F3" s="357"/>
      <c r="G3" s="357"/>
      <c r="H3" s="357"/>
      <c r="I3" s="357"/>
      <c r="J3" s="357"/>
      <c r="K3" s="357"/>
      <c r="L3" s="357"/>
      <c r="M3" s="357"/>
      <c r="N3" s="357"/>
      <c r="O3" s="357"/>
    </row>
    <row r="4" spans="1:15" x14ac:dyDescent="0.25">
      <c r="A4" s="384" t="s">
        <v>23</v>
      </c>
      <c r="B4" s="349"/>
      <c r="C4" s="349"/>
      <c r="D4" s="349"/>
      <c r="E4" s="349"/>
      <c r="F4" s="349"/>
      <c r="G4" s="349"/>
      <c r="H4" s="349"/>
      <c r="I4" s="349"/>
      <c r="J4" s="349"/>
      <c r="K4" s="349"/>
      <c r="L4" s="349"/>
      <c r="M4" s="349"/>
      <c r="N4" s="349"/>
      <c r="O4" s="349"/>
    </row>
    <row r="5" spans="1:15" ht="15" customHeight="1" x14ac:dyDescent="0.25">
      <c r="A5" s="380" t="s">
        <v>1</v>
      </c>
      <c r="B5" s="380" t="s">
        <v>2</v>
      </c>
      <c r="C5" s="380" t="s">
        <v>3</v>
      </c>
      <c r="D5" s="380" t="s">
        <v>4</v>
      </c>
      <c r="E5" s="380" t="s">
        <v>5</v>
      </c>
      <c r="F5" s="385" t="s">
        <v>6</v>
      </c>
      <c r="G5" s="385"/>
      <c r="H5" s="385"/>
      <c r="I5" s="385"/>
      <c r="J5" s="385"/>
      <c r="K5" s="385"/>
      <c r="L5" s="385"/>
      <c r="M5" s="380" t="s">
        <v>12</v>
      </c>
      <c r="N5" s="380" t="s">
        <v>13</v>
      </c>
      <c r="O5" s="179"/>
    </row>
    <row r="6" spans="1:15" ht="58.5" customHeight="1" x14ac:dyDescent="0.25">
      <c r="A6" s="381"/>
      <c r="B6" s="381"/>
      <c r="C6" s="381"/>
      <c r="D6" s="381"/>
      <c r="E6" s="381"/>
      <c r="F6" s="382" t="s">
        <v>7</v>
      </c>
      <c r="G6" s="380" t="s">
        <v>36</v>
      </c>
      <c r="H6" s="380" t="s">
        <v>37</v>
      </c>
      <c r="I6" s="380" t="s">
        <v>8</v>
      </c>
      <c r="J6" s="380" t="s">
        <v>9</v>
      </c>
      <c r="K6" s="380" t="s">
        <v>10</v>
      </c>
      <c r="L6" s="380" t="s">
        <v>11</v>
      </c>
      <c r="M6" s="381"/>
      <c r="N6" s="381"/>
      <c r="O6" s="179"/>
    </row>
    <row r="7" spans="1:15" ht="3" customHeight="1" x14ac:dyDescent="0.25">
      <c r="A7" s="381"/>
      <c r="B7" s="381"/>
      <c r="C7" s="381"/>
      <c r="D7" s="381"/>
      <c r="E7" s="381"/>
      <c r="F7" s="383"/>
      <c r="G7" s="381"/>
      <c r="H7" s="381"/>
      <c r="I7" s="381"/>
      <c r="J7" s="381"/>
      <c r="K7" s="381"/>
      <c r="L7" s="381"/>
      <c r="M7" s="381"/>
      <c r="N7" s="381"/>
      <c r="O7" s="179"/>
    </row>
    <row r="8" spans="1:15" s="181" customFormat="1" ht="12.75" customHeight="1" x14ac:dyDescent="0.25">
      <c r="A8" s="346" t="s">
        <v>1177</v>
      </c>
      <c r="B8" s="346"/>
      <c r="C8" s="346"/>
      <c r="D8" s="346"/>
      <c r="E8" s="346"/>
      <c r="F8" s="346"/>
      <c r="G8" s="346"/>
      <c r="H8" s="346"/>
      <c r="I8" s="346"/>
      <c r="J8" s="346"/>
      <c r="K8" s="346"/>
      <c r="L8" s="346"/>
      <c r="M8" s="346"/>
      <c r="N8" s="346"/>
      <c r="O8" s="180"/>
    </row>
    <row r="9" spans="1:15" ht="53.25" customHeight="1" x14ac:dyDescent="0.25">
      <c r="A9" s="148" t="s">
        <v>1214</v>
      </c>
      <c r="B9" s="362" t="s">
        <v>1211</v>
      </c>
      <c r="C9" s="148" t="s">
        <v>51</v>
      </c>
      <c r="D9" s="62">
        <v>2018</v>
      </c>
      <c r="E9" s="87">
        <v>352.1</v>
      </c>
      <c r="F9" s="87">
        <v>352.1</v>
      </c>
      <c r="G9" s="87">
        <v>352.1</v>
      </c>
      <c r="H9" s="6" t="s">
        <v>775</v>
      </c>
      <c r="I9" s="6" t="s">
        <v>775</v>
      </c>
      <c r="J9" s="6" t="s">
        <v>775</v>
      </c>
      <c r="K9" s="6" t="s">
        <v>775</v>
      </c>
      <c r="L9" s="6" t="s">
        <v>775</v>
      </c>
      <c r="M9" s="148" t="s">
        <v>1212</v>
      </c>
      <c r="N9" s="152" t="s">
        <v>2105</v>
      </c>
      <c r="O9" s="114"/>
    </row>
    <row r="10" spans="1:15" ht="108" customHeight="1" x14ac:dyDescent="0.25">
      <c r="A10" s="148" t="s">
        <v>1215</v>
      </c>
      <c r="B10" s="362"/>
      <c r="C10" s="148" t="s">
        <v>51</v>
      </c>
      <c r="D10" s="62">
        <v>2018</v>
      </c>
      <c r="E10" s="67">
        <v>200</v>
      </c>
      <c r="F10" s="67">
        <v>200</v>
      </c>
      <c r="G10" s="6" t="s">
        <v>775</v>
      </c>
      <c r="H10" s="6" t="s">
        <v>775</v>
      </c>
      <c r="I10" s="67">
        <v>200</v>
      </c>
      <c r="J10" s="6" t="s">
        <v>775</v>
      </c>
      <c r="K10" s="6" t="s">
        <v>775</v>
      </c>
      <c r="L10" s="6" t="s">
        <v>775</v>
      </c>
      <c r="M10" s="148" t="s">
        <v>1212</v>
      </c>
      <c r="N10" s="152" t="s">
        <v>2105</v>
      </c>
      <c r="O10" s="114"/>
    </row>
    <row r="11" spans="1:15" ht="63.75" customHeight="1" x14ac:dyDescent="0.25">
      <c r="A11" s="148" t="s">
        <v>1216</v>
      </c>
      <c r="B11" s="362"/>
      <c r="C11" s="148" t="s">
        <v>51</v>
      </c>
      <c r="D11" s="62">
        <v>2018</v>
      </c>
      <c r="E11" s="67">
        <v>149.9</v>
      </c>
      <c r="F11" s="6" t="s">
        <v>775</v>
      </c>
      <c r="G11" s="67">
        <v>149.9</v>
      </c>
      <c r="H11" s="6" t="s">
        <v>775</v>
      </c>
      <c r="I11" s="6" t="s">
        <v>775</v>
      </c>
      <c r="J11" s="6" t="s">
        <v>775</v>
      </c>
      <c r="K11" s="6" t="s">
        <v>775</v>
      </c>
      <c r="L11" s="6" t="s">
        <v>775</v>
      </c>
      <c r="M11" s="148" t="s">
        <v>1212</v>
      </c>
      <c r="N11" s="152" t="s">
        <v>2105</v>
      </c>
      <c r="O11" s="114"/>
    </row>
    <row r="12" spans="1:15" ht="74.25" customHeight="1" x14ac:dyDescent="0.25">
      <c r="A12" s="148" t="s">
        <v>1226</v>
      </c>
      <c r="B12" s="362"/>
      <c r="C12" s="148" t="s">
        <v>51</v>
      </c>
      <c r="D12" s="62">
        <v>2018</v>
      </c>
      <c r="E12" s="67">
        <v>149.9</v>
      </c>
      <c r="F12" s="6" t="s">
        <v>775</v>
      </c>
      <c r="G12" s="67">
        <v>149.9</v>
      </c>
      <c r="H12" s="6" t="s">
        <v>775</v>
      </c>
      <c r="I12" s="6" t="s">
        <v>775</v>
      </c>
      <c r="J12" s="6" t="s">
        <v>775</v>
      </c>
      <c r="K12" s="6" t="s">
        <v>775</v>
      </c>
      <c r="L12" s="6" t="s">
        <v>775</v>
      </c>
      <c r="M12" s="148" t="s">
        <v>1212</v>
      </c>
      <c r="N12" s="152" t="s">
        <v>2105</v>
      </c>
      <c r="O12" s="114"/>
    </row>
    <row r="13" spans="1:15" ht="53.25" customHeight="1" x14ac:dyDescent="0.25">
      <c r="A13" s="148" t="s">
        <v>1217</v>
      </c>
      <c r="B13" s="362"/>
      <c r="C13" s="148" t="s">
        <v>51</v>
      </c>
      <c r="D13" s="62">
        <v>2018</v>
      </c>
      <c r="E13" s="67">
        <v>149.9</v>
      </c>
      <c r="F13" s="6" t="s">
        <v>775</v>
      </c>
      <c r="G13" s="67">
        <v>149.9</v>
      </c>
      <c r="H13" s="6" t="s">
        <v>775</v>
      </c>
      <c r="I13" s="6" t="s">
        <v>775</v>
      </c>
      <c r="J13" s="6" t="s">
        <v>775</v>
      </c>
      <c r="K13" s="6" t="s">
        <v>775</v>
      </c>
      <c r="L13" s="6" t="s">
        <v>775</v>
      </c>
      <c r="M13" s="148" t="s">
        <v>1212</v>
      </c>
      <c r="N13" s="152" t="s">
        <v>2105</v>
      </c>
      <c r="O13" s="114"/>
    </row>
    <row r="14" spans="1:15" ht="74.25" customHeight="1" x14ac:dyDescent="0.25">
      <c r="A14" s="148" t="s">
        <v>1218</v>
      </c>
      <c r="B14" s="362" t="s">
        <v>2211</v>
      </c>
      <c r="C14" s="148" t="s">
        <v>51</v>
      </c>
      <c r="D14" s="62">
        <v>2018</v>
      </c>
      <c r="E14" s="67">
        <v>150</v>
      </c>
      <c r="F14" s="6" t="s">
        <v>775</v>
      </c>
      <c r="G14" s="67">
        <v>150</v>
      </c>
      <c r="H14" s="6" t="s">
        <v>775</v>
      </c>
      <c r="I14" s="6" t="s">
        <v>775</v>
      </c>
      <c r="J14" s="6" t="s">
        <v>775</v>
      </c>
      <c r="K14" s="6" t="s">
        <v>775</v>
      </c>
      <c r="L14" s="6" t="s">
        <v>775</v>
      </c>
      <c r="M14" s="148" t="s">
        <v>1212</v>
      </c>
      <c r="N14" s="152" t="s">
        <v>2105</v>
      </c>
      <c r="O14" s="114"/>
    </row>
    <row r="15" spans="1:15" ht="65.25" customHeight="1" x14ac:dyDescent="0.25">
      <c r="A15" s="148" t="s">
        <v>1219</v>
      </c>
      <c r="B15" s="362"/>
      <c r="C15" s="148" t="s">
        <v>51</v>
      </c>
      <c r="D15" s="62">
        <v>2018</v>
      </c>
      <c r="E15" s="67">
        <v>150</v>
      </c>
      <c r="F15" s="6" t="s">
        <v>775</v>
      </c>
      <c r="G15" s="67">
        <v>150</v>
      </c>
      <c r="H15" s="6" t="s">
        <v>775</v>
      </c>
      <c r="I15" s="6" t="s">
        <v>775</v>
      </c>
      <c r="J15" s="6" t="s">
        <v>775</v>
      </c>
      <c r="K15" s="6" t="s">
        <v>775</v>
      </c>
      <c r="L15" s="6" t="s">
        <v>775</v>
      </c>
      <c r="M15" s="148" t="s">
        <v>1212</v>
      </c>
      <c r="N15" s="152" t="s">
        <v>2105</v>
      </c>
      <c r="O15" s="114"/>
    </row>
    <row r="16" spans="1:15" ht="54.75" customHeight="1" x14ac:dyDescent="0.25">
      <c r="A16" s="148" t="s">
        <v>1220</v>
      </c>
      <c r="B16" s="362"/>
      <c r="C16" s="148" t="s">
        <v>51</v>
      </c>
      <c r="D16" s="62" t="s">
        <v>48</v>
      </c>
      <c r="E16" s="67">
        <v>150</v>
      </c>
      <c r="F16" s="6" t="s">
        <v>775</v>
      </c>
      <c r="G16" s="67">
        <v>150</v>
      </c>
      <c r="H16" s="6" t="s">
        <v>775</v>
      </c>
      <c r="I16" s="6" t="s">
        <v>775</v>
      </c>
      <c r="J16" s="6" t="s">
        <v>775</v>
      </c>
      <c r="K16" s="6" t="s">
        <v>775</v>
      </c>
      <c r="L16" s="6" t="s">
        <v>775</v>
      </c>
      <c r="M16" s="148" t="s">
        <v>1212</v>
      </c>
      <c r="N16" s="152" t="s">
        <v>2105</v>
      </c>
      <c r="O16" s="114"/>
    </row>
    <row r="17" spans="1:15" ht="75.75" customHeight="1" x14ac:dyDescent="0.25">
      <c r="A17" s="148" t="s">
        <v>1221</v>
      </c>
      <c r="B17" s="362"/>
      <c r="C17" s="148" t="s">
        <v>51</v>
      </c>
      <c r="D17" s="62">
        <v>2018</v>
      </c>
      <c r="E17" s="67">
        <v>149.9</v>
      </c>
      <c r="F17" s="6" t="s">
        <v>775</v>
      </c>
      <c r="G17" s="67">
        <v>149.9</v>
      </c>
      <c r="H17" s="6" t="s">
        <v>775</v>
      </c>
      <c r="I17" s="6" t="s">
        <v>775</v>
      </c>
      <c r="J17" s="6" t="s">
        <v>775</v>
      </c>
      <c r="K17" s="6" t="s">
        <v>775</v>
      </c>
      <c r="L17" s="6" t="s">
        <v>775</v>
      </c>
      <c r="M17" s="148" t="s">
        <v>1212</v>
      </c>
      <c r="N17" s="152" t="s">
        <v>2105</v>
      </c>
      <c r="O17" s="114"/>
    </row>
    <row r="18" spans="1:15" ht="55.5" customHeight="1" x14ac:dyDescent="0.25">
      <c r="A18" s="148" t="s">
        <v>1222</v>
      </c>
      <c r="B18" s="362"/>
      <c r="C18" s="148" t="s">
        <v>51</v>
      </c>
      <c r="D18" s="62">
        <v>2018</v>
      </c>
      <c r="E18" s="67">
        <v>149.9</v>
      </c>
      <c r="F18" s="6" t="s">
        <v>775</v>
      </c>
      <c r="G18" s="67">
        <v>149.9</v>
      </c>
      <c r="H18" s="6" t="s">
        <v>775</v>
      </c>
      <c r="I18" s="6" t="s">
        <v>775</v>
      </c>
      <c r="J18" s="6" t="s">
        <v>775</v>
      </c>
      <c r="K18" s="6" t="s">
        <v>775</v>
      </c>
      <c r="L18" s="6" t="s">
        <v>775</v>
      </c>
      <c r="M18" s="148" t="s">
        <v>1212</v>
      </c>
      <c r="N18" s="152" t="s">
        <v>2105</v>
      </c>
      <c r="O18" s="114"/>
    </row>
    <row r="19" spans="1:15" ht="52.5" customHeight="1" x14ac:dyDescent="0.25">
      <c r="A19" s="148" t="s">
        <v>1223</v>
      </c>
      <c r="B19" s="362"/>
      <c r="C19" s="148" t="s">
        <v>51</v>
      </c>
      <c r="D19" s="62" t="s">
        <v>48</v>
      </c>
      <c r="E19" s="67">
        <v>149.9</v>
      </c>
      <c r="F19" s="6" t="s">
        <v>775</v>
      </c>
      <c r="G19" s="67">
        <v>149.9</v>
      </c>
      <c r="H19" s="6" t="s">
        <v>775</v>
      </c>
      <c r="I19" s="6" t="s">
        <v>775</v>
      </c>
      <c r="J19" s="6" t="s">
        <v>775</v>
      </c>
      <c r="K19" s="6" t="s">
        <v>775</v>
      </c>
      <c r="L19" s="6" t="s">
        <v>775</v>
      </c>
      <c r="M19" s="148" t="s">
        <v>1212</v>
      </c>
      <c r="N19" s="152" t="s">
        <v>2105</v>
      </c>
      <c r="O19" s="114"/>
    </row>
    <row r="20" spans="1:15" ht="53.25" customHeight="1" x14ac:dyDescent="0.25">
      <c r="A20" s="148" t="s">
        <v>1224</v>
      </c>
      <c r="B20" s="362" t="s">
        <v>2211</v>
      </c>
      <c r="C20" s="148" t="s">
        <v>51</v>
      </c>
      <c r="D20" s="62">
        <v>2018</v>
      </c>
      <c r="E20" s="67">
        <v>149.9</v>
      </c>
      <c r="F20" s="6" t="s">
        <v>775</v>
      </c>
      <c r="G20" s="67">
        <v>149.9</v>
      </c>
      <c r="H20" s="6" t="s">
        <v>775</v>
      </c>
      <c r="I20" s="6" t="s">
        <v>775</v>
      </c>
      <c r="J20" s="6" t="s">
        <v>775</v>
      </c>
      <c r="K20" s="6" t="s">
        <v>775</v>
      </c>
      <c r="L20" s="6" t="s">
        <v>775</v>
      </c>
      <c r="M20" s="148" t="s">
        <v>1212</v>
      </c>
      <c r="N20" s="152" t="s">
        <v>2105</v>
      </c>
      <c r="O20" s="114"/>
    </row>
    <row r="21" spans="1:15" ht="42.75" customHeight="1" x14ac:dyDescent="0.25">
      <c r="A21" s="148" t="s">
        <v>1225</v>
      </c>
      <c r="B21" s="362"/>
      <c r="C21" s="148" t="s">
        <v>51</v>
      </c>
      <c r="D21" s="62">
        <v>2018</v>
      </c>
      <c r="E21" s="67">
        <v>150</v>
      </c>
      <c r="F21" s="6" t="s">
        <v>775</v>
      </c>
      <c r="G21" s="67">
        <v>150</v>
      </c>
      <c r="H21" s="6" t="s">
        <v>775</v>
      </c>
      <c r="I21" s="6" t="s">
        <v>775</v>
      </c>
      <c r="J21" s="6" t="s">
        <v>775</v>
      </c>
      <c r="K21" s="6" t="s">
        <v>775</v>
      </c>
      <c r="L21" s="6" t="s">
        <v>775</v>
      </c>
      <c r="M21" s="148" t="s">
        <v>1212</v>
      </c>
      <c r="N21" s="152" t="s">
        <v>2105</v>
      </c>
      <c r="O21" s="114"/>
    </row>
    <row r="22" spans="1:15" ht="53.25" customHeight="1" x14ac:dyDescent="0.25">
      <c r="A22" s="64" t="s">
        <v>1220</v>
      </c>
      <c r="B22" s="362"/>
      <c r="C22" s="148" t="s">
        <v>51</v>
      </c>
      <c r="D22" s="62" t="s">
        <v>48</v>
      </c>
      <c r="E22" s="67">
        <v>150</v>
      </c>
      <c r="F22" s="6" t="s">
        <v>775</v>
      </c>
      <c r="G22" s="67">
        <v>150</v>
      </c>
      <c r="H22" s="6" t="s">
        <v>775</v>
      </c>
      <c r="I22" s="6" t="s">
        <v>775</v>
      </c>
      <c r="J22" s="6" t="s">
        <v>775</v>
      </c>
      <c r="K22" s="6" t="s">
        <v>775</v>
      </c>
      <c r="L22" s="6" t="s">
        <v>775</v>
      </c>
      <c r="M22" s="148" t="s">
        <v>1212</v>
      </c>
      <c r="N22" s="152" t="s">
        <v>2105</v>
      </c>
      <c r="O22" s="114"/>
    </row>
    <row r="23" spans="1:15" ht="84.75" customHeight="1" x14ac:dyDescent="0.25">
      <c r="A23" s="148" t="s">
        <v>1227</v>
      </c>
      <c r="B23" s="362"/>
      <c r="C23" s="148" t="s">
        <v>51</v>
      </c>
      <c r="D23" s="62">
        <v>2018</v>
      </c>
      <c r="E23" s="67">
        <v>200</v>
      </c>
      <c r="F23" s="6" t="s">
        <v>775</v>
      </c>
      <c r="G23" s="67">
        <v>200</v>
      </c>
      <c r="H23" s="6" t="s">
        <v>775</v>
      </c>
      <c r="I23" s="6" t="s">
        <v>775</v>
      </c>
      <c r="J23" s="6" t="s">
        <v>775</v>
      </c>
      <c r="K23" s="6" t="s">
        <v>775</v>
      </c>
      <c r="L23" s="6" t="s">
        <v>775</v>
      </c>
      <c r="M23" s="148" t="s">
        <v>1212</v>
      </c>
      <c r="N23" s="152" t="s">
        <v>2105</v>
      </c>
      <c r="O23" s="114"/>
    </row>
    <row r="24" spans="1:15" ht="53.25" customHeight="1" x14ac:dyDescent="0.25">
      <c r="A24" s="148" t="s">
        <v>1213</v>
      </c>
      <c r="B24" s="362"/>
      <c r="C24" s="148" t="s">
        <v>51</v>
      </c>
      <c r="D24" s="62">
        <v>2018</v>
      </c>
      <c r="E24" s="62">
        <v>992.8</v>
      </c>
      <c r="F24" s="67">
        <v>992.8</v>
      </c>
      <c r="G24" s="6" t="s">
        <v>775</v>
      </c>
      <c r="H24" s="6" t="s">
        <v>775</v>
      </c>
      <c r="I24" s="67">
        <v>992.8</v>
      </c>
      <c r="J24" s="6" t="s">
        <v>775</v>
      </c>
      <c r="K24" s="6" t="s">
        <v>775</v>
      </c>
      <c r="L24" s="6" t="s">
        <v>775</v>
      </c>
      <c r="M24" s="148" t="s">
        <v>1823</v>
      </c>
      <c r="N24" s="152" t="s">
        <v>2105</v>
      </c>
      <c r="O24" s="114"/>
    </row>
    <row r="25" spans="1:15" ht="81.75" customHeight="1" x14ac:dyDescent="0.25">
      <c r="A25" s="65" t="s">
        <v>1228</v>
      </c>
      <c r="B25" s="362" t="s">
        <v>1229</v>
      </c>
      <c r="C25" s="148" t="s">
        <v>139</v>
      </c>
      <c r="D25" s="62">
        <v>2018</v>
      </c>
      <c r="E25" s="67">
        <v>445</v>
      </c>
      <c r="F25" s="6" t="s">
        <v>775</v>
      </c>
      <c r="G25" s="67">
        <v>445</v>
      </c>
      <c r="H25" s="6" t="s">
        <v>775</v>
      </c>
      <c r="I25" s="6" t="s">
        <v>775</v>
      </c>
      <c r="J25" s="6" t="s">
        <v>775</v>
      </c>
      <c r="K25" s="6" t="s">
        <v>775</v>
      </c>
      <c r="L25" s="6" t="s">
        <v>775</v>
      </c>
      <c r="M25" s="148" t="s">
        <v>1230</v>
      </c>
      <c r="N25" s="152" t="s">
        <v>2105</v>
      </c>
      <c r="O25" s="114"/>
    </row>
    <row r="26" spans="1:15" ht="35.25" customHeight="1" x14ac:dyDescent="0.25">
      <c r="A26" s="65" t="s">
        <v>1231</v>
      </c>
      <c r="B26" s="353"/>
      <c r="C26" s="148" t="s">
        <v>139</v>
      </c>
      <c r="D26" s="66">
        <v>2018</v>
      </c>
      <c r="E26" s="66">
        <v>146.30000000000001</v>
      </c>
      <c r="F26" s="6" t="s">
        <v>775</v>
      </c>
      <c r="G26" s="62">
        <v>146.30000000000001</v>
      </c>
      <c r="H26" s="6" t="s">
        <v>775</v>
      </c>
      <c r="I26" s="6" t="s">
        <v>775</v>
      </c>
      <c r="J26" s="6" t="s">
        <v>775</v>
      </c>
      <c r="K26" s="6" t="s">
        <v>775</v>
      </c>
      <c r="L26" s="6" t="s">
        <v>775</v>
      </c>
      <c r="M26" s="148" t="s">
        <v>1230</v>
      </c>
      <c r="N26" s="152" t="s">
        <v>2105</v>
      </c>
      <c r="O26" s="114"/>
    </row>
    <row r="27" spans="1:15" ht="66" customHeight="1" x14ac:dyDescent="0.25">
      <c r="A27" s="148" t="s">
        <v>1236</v>
      </c>
      <c r="B27" s="148" t="s">
        <v>1232</v>
      </c>
      <c r="C27" s="148" t="s">
        <v>42</v>
      </c>
      <c r="D27" s="66">
        <v>2018</v>
      </c>
      <c r="E27" s="67">
        <v>300</v>
      </c>
      <c r="F27" s="6" t="s">
        <v>775</v>
      </c>
      <c r="G27" s="67">
        <v>300</v>
      </c>
      <c r="H27" s="6" t="s">
        <v>775</v>
      </c>
      <c r="I27" s="6" t="s">
        <v>775</v>
      </c>
      <c r="J27" s="6" t="s">
        <v>775</v>
      </c>
      <c r="K27" s="6" t="s">
        <v>775</v>
      </c>
      <c r="L27" s="6" t="s">
        <v>775</v>
      </c>
      <c r="M27" s="148" t="s">
        <v>1233</v>
      </c>
      <c r="N27" s="152" t="s">
        <v>2105</v>
      </c>
      <c r="O27" s="114"/>
    </row>
    <row r="28" spans="1:15" ht="96.75" customHeight="1" x14ac:dyDescent="0.25">
      <c r="A28" s="148" t="s">
        <v>2212</v>
      </c>
      <c r="B28" s="148" t="s">
        <v>1234</v>
      </c>
      <c r="C28" s="148" t="s">
        <v>42</v>
      </c>
      <c r="D28" s="66">
        <v>2018</v>
      </c>
      <c r="E28" s="67">
        <v>1465</v>
      </c>
      <c r="F28" s="6" t="s">
        <v>775</v>
      </c>
      <c r="G28" s="67">
        <v>1465</v>
      </c>
      <c r="H28" s="6" t="s">
        <v>775</v>
      </c>
      <c r="I28" s="6" t="s">
        <v>775</v>
      </c>
      <c r="J28" s="6" t="s">
        <v>775</v>
      </c>
      <c r="K28" s="6" t="s">
        <v>775</v>
      </c>
      <c r="L28" s="6" t="s">
        <v>775</v>
      </c>
      <c r="M28" s="148" t="s">
        <v>1235</v>
      </c>
      <c r="N28" s="152" t="s">
        <v>2105</v>
      </c>
      <c r="O28" s="114"/>
    </row>
    <row r="29" spans="1:15" ht="74.25" customHeight="1" x14ac:dyDescent="0.25">
      <c r="A29" s="148" t="s">
        <v>1241</v>
      </c>
      <c r="B29" s="148" t="s">
        <v>1240</v>
      </c>
      <c r="C29" s="148" t="s">
        <v>344</v>
      </c>
      <c r="D29" s="66">
        <v>2018</v>
      </c>
      <c r="E29" s="66">
        <v>294.60000000000002</v>
      </c>
      <c r="F29" s="6" t="s">
        <v>775</v>
      </c>
      <c r="G29" s="66">
        <v>294.60000000000002</v>
      </c>
      <c r="H29" s="6" t="s">
        <v>775</v>
      </c>
      <c r="I29" s="6" t="s">
        <v>775</v>
      </c>
      <c r="J29" s="6" t="s">
        <v>775</v>
      </c>
      <c r="K29" s="6" t="s">
        <v>775</v>
      </c>
      <c r="L29" s="6" t="s">
        <v>775</v>
      </c>
      <c r="M29" s="148" t="s">
        <v>1237</v>
      </c>
      <c r="N29" s="152" t="s">
        <v>2105</v>
      </c>
      <c r="O29" s="114"/>
    </row>
    <row r="30" spans="1:15" ht="42" customHeight="1" x14ac:dyDescent="0.25">
      <c r="A30" s="148" t="s">
        <v>1242</v>
      </c>
      <c r="B30" s="362" t="s">
        <v>2213</v>
      </c>
      <c r="C30" s="148" t="s">
        <v>1449</v>
      </c>
      <c r="D30" s="66">
        <v>2018</v>
      </c>
      <c r="E30" s="67">
        <v>300</v>
      </c>
      <c r="F30" s="6" t="s">
        <v>775</v>
      </c>
      <c r="G30" s="67">
        <v>300</v>
      </c>
      <c r="H30" s="6" t="s">
        <v>775</v>
      </c>
      <c r="I30" s="6" t="s">
        <v>775</v>
      </c>
      <c r="J30" s="6" t="s">
        <v>775</v>
      </c>
      <c r="K30" s="6" t="s">
        <v>775</v>
      </c>
      <c r="L30" s="6" t="s">
        <v>775</v>
      </c>
      <c r="M30" s="68" t="s">
        <v>1239</v>
      </c>
      <c r="N30" s="152" t="s">
        <v>2105</v>
      </c>
      <c r="O30" s="114"/>
    </row>
    <row r="31" spans="1:15" ht="65.25" customHeight="1" x14ac:dyDescent="0.25">
      <c r="A31" s="148" t="s">
        <v>1243</v>
      </c>
      <c r="B31" s="362"/>
      <c r="C31" s="148" t="s">
        <v>1449</v>
      </c>
      <c r="D31" s="62">
        <v>2018</v>
      </c>
      <c r="E31" s="62">
        <v>261</v>
      </c>
      <c r="F31" s="62">
        <v>261</v>
      </c>
      <c r="G31" s="62">
        <v>260.89999999999998</v>
      </c>
      <c r="H31" s="6" t="s">
        <v>775</v>
      </c>
      <c r="I31" s="6" t="s">
        <v>775</v>
      </c>
      <c r="J31" s="6" t="s">
        <v>775</v>
      </c>
      <c r="K31" s="6" t="s">
        <v>775</v>
      </c>
      <c r="L31" s="6" t="s">
        <v>775</v>
      </c>
      <c r="M31" s="68" t="s">
        <v>1239</v>
      </c>
      <c r="N31" s="152" t="s">
        <v>2105</v>
      </c>
      <c r="O31" s="114"/>
    </row>
    <row r="32" spans="1:15" ht="15" customHeight="1" x14ac:dyDescent="0.25">
      <c r="A32" s="345" t="s">
        <v>278</v>
      </c>
      <c r="B32" s="345"/>
      <c r="C32" s="345"/>
      <c r="D32" s="345"/>
      <c r="E32" s="345"/>
      <c r="F32" s="345"/>
      <c r="G32" s="345"/>
      <c r="H32" s="345"/>
      <c r="I32" s="345"/>
      <c r="J32" s="345"/>
      <c r="K32" s="345"/>
      <c r="L32" s="345"/>
      <c r="M32" s="345"/>
      <c r="N32" s="345"/>
      <c r="O32" s="114"/>
    </row>
    <row r="33" spans="1:15" ht="54" customHeight="1" x14ac:dyDescent="0.25">
      <c r="A33" s="144" t="s">
        <v>297</v>
      </c>
      <c r="B33" s="144" t="s">
        <v>157</v>
      </c>
      <c r="C33" s="144" t="s">
        <v>51</v>
      </c>
      <c r="D33" s="143">
        <v>2018</v>
      </c>
      <c r="E33" s="143">
        <v>147</v>
      </c>
      <c r="F33" s="143">
        <v>147</v>
      </c>
      <c r="G33" s="143">
        <v>147</v>
      </c>
      <c r="H33" s="6" t="s">
        <v>775</v>
      </c>
      <c r="I33" s="6" t="s">
        <v>775</v>
      </c>
      <c r="J33" s="6" t="s">
        <v>775</v>
      </c>
      <c r="K33" s="6" t="s">
        <v>775</v>
      </c>
      <c r="L33" s="6" t="s">
        <v>775</v>
      </c>
      <c r="M33" s="6" t="s">
        <v>775</v>
      </c>
      <c r="N33" s="50" t="s">
        <v>2105</v>
      </c>
      <c r="O33" s="114"/>
    </row>
    <row r="34" spans="1:15" ht="33.75" customHeight="1" x14ac:dyDescent="0.25">
      <c r="A34" s="144" t="s">
        <v>298</v>
      </c>
      <c r="B34" s="353" t="s">
        <v>157</v>
      </c>
      <c r="C34" s="144" t="s">
        <v>51</v>
      </c>
      <c r="D34" s="143">
        <v>2018</v>
      </c>
      <c r="E34" s="143">
        <v>300</v>
      </c>
      <c r="F34" s="143">
        <v>299.50599999999997</v>
      </c>
      <c r="G34" s="143">
        <v>299.5</v>
      </c>
      <c r="H34" s="6" t="s">
        <v>775</v>
      </c>
      <c r="I34" s="6" t="s">
        <v>775</v>
      </c>
      <c r="J34" s="6" t="s">
        <v>775</v>
      </c>
      <c r="K34" s="6" t="s">
        <v>775</v>
      </c>
      <c r="L34" s="6" t="s">
        <v>775</v>
      </c>
      <c r="M34" s="6" t="s">
        <v>775</v>
      </c>
      <c r="N34" s="50" t="s">
        <v>2105</v>
      </c>
      <c r="O34" s="114"/>
    </row>
    <row r="35" spans="1:15" ht="43.5" customHeight="1" x14ac:dyDescent="0.25">
      <c r="A35" s="144" t="s">
        <v>2214</v>
      </c>
      <c r="B35" s="353"/>
      <c r="C35" s="144" t="s">
        <v>51</v>
      </c>
      <c r="D35" s="143">
        <v>2018</v>
      </c>
      <c r="E35" s="143">
        <v>200</v>
      </c>
      <c r="F35" s="143">
        <v>200</v>
      </c>
      <c r="G35" s="143">
        <v>200</v>
      </c>
      <c r="H35" s="6" t="s">
        <v>775</v>
      </c>
      <c r="I35" s="6" t="s">
        <v>775</v>
      </c>
      <c r="J35" s="6" t="s">
        <v>775</v>
      </c>
      <c r="K35" s="6" t="s">
        <v>775</v>
      </c>
      <c r="L35" s="6" t="s">
        <v>775</v>
      </c>
      <c r="M35" s="6" t="s">
        <v>775</v>
      </c>
      <c r="N35" s="50" t="s">
        <v>2105</v>
      </c>
      <c r="O35" s="114"/>
    </row>
    <row r="36" spans="1:15" ht="36" customHeight="1" x14ac:dyDescent="0.25">
      <c r="A36" s="144" t="s">
        <v>299</v>
      </c>
      <c r="B36" s="353"/>
      <c r="C36" s="144" t="s">
        <v>51</v>
      </c>
      <c r="D36" s="143">
        <v>2018</v>
      </c>
      <c r="E36" s="143">
        <v>300</v>
      </c>
      <c r="F36" s="143">
        <v>298.048</v>
      </c>
      <c r="G36" s="143">
        <v>298.048</v>
      </c>
      <c r="H36" s="6" t="s">
        <v>775</v>
      </c>
      <c r="I36" s="6" t="s">
        <v>775</v>
      </c>
      <c r="J36" s="6" t="s">
        <v>775</v>
      </c>
      <c r="K36" s="6" t="s">
        <v>775</v>
      </c>
      <c r="L36" s="6" t="s">
        <v>775</v>
      </c>
      <c r="M36" s="6" t="s">
        <v>775</v>
      </c>
      <c r="N36" s="50" t="s">
        <v>2105</v>
      </c>
      <c r="O36" s="114"/>
    </row>
    <row r="37" spans="1:15" ht="33" customHeight="1" x14ac:dyDescent="0.25">
      <c r="A37" s="144" t="s">
        <v>300</v>
      </c>
      <c r="B37" s="353"/>
      <c r="C37" s="144" t="s">
        <v>51</v>
      </c>
      <c r="D37" s="143">
        <v>2018</v>
      </c>
      <c r="E37" s="143">
        <v>400</v>
      </c>
      <c r="F37" s="143">
        <v>388.37200000000001</v>
      </c>
      <c r="G37" s="143">
        <v>388.37200000000001</v>
      </c>
      <c r="H37" s="6" t="s">
        <v>775</v>
      </c>
      <c r="I37" s="6" t="s">
        <v>775</v>
      </c>
      <c r="J37" s="6" t="s">
        <v>775</v>
      </c>
      <c r="K37" s="6" t="s">
        <v>775</v>
      </c>
      <c r="L37" s="6" t="s">
        <v>775</v>
      </c>
      <c r="M37" s="6" t="s">
        <v>775</v>
      </c>
      <c r="N37" s="50" t="s">
        <v>2105</v>
      </c>
      <c r="O37" s="114"/>
    </row>
    <row r="38" spans="1:15" ht="43.5" customHeight="1" x14ac:dyDescent="0.25">
      <c r="A38" s="144" t="s">
        <v>301</v>
      </c>
      <c r="B38" s="353"/>
      <c r="C38" s="144" t="s">
        <v>51</v>
      </c>
      <c r="D38" s="143">
        <v>2018</v>
      </c>
      <c r="E38" s="143">
        <v>150</v>
      </c>
      <c r="F38" s="143">
        <v>149.858</v>
      </c>
      <c r="G38" s="143">
        <v>149.858</v>
      </c>
      <c r="H38" s="6" t="s">
        <v>775</v>
      </c>
      <c r="I38" s="6" t="s">
        <v>775</v>
      </c>
      <c r="J38" s="6" t="s">
        <v>775</v>
      </c>
      <c r="K38" s="6" t="s">
        <v>775</v>
      </c>
      <c r="L38" s="6" t="s">
        <v>775</v>
      </c>
      <c r="M38" s="6" t="s">
        <v>775</v>
      </c>
      <c r="N38" s="50" t="s">
        <v>2105</v>
      </c>
      <c r="O38" s="114"/>
    </row>
    <row r="39" spans="1:15" ht="31.5" customHeight="1" x14ac:dyDescent="0.25">
      <c r="A39" s="144" t="s">
        <v>302</v>
      </c>
      <c r="B39" s="353"/>
      <c r="C39" s="144" t="s">
        <v>51</v>
      </c>
      <c r="D39" s="143">
        <v>2018</v>
      </c>
      <c r="E39" s="143">
        <v>300</v>
      </c>
      <c r="F39" s="143">
        <v>203.56700000000001</v>
      </c>
      <c r="G39" s="143">
        <v>203.56700000000001</v>
      </c>
      <c r="H39" s="6" t="s">
        <v>775</v>
      </c>
      <c r="I39" s="6" t="s">
        <v>775</v>
      </c>
      <c r="J39" s="6" t="s">
        <v>775</v>
      </c>
      <c r="K39" s="6" t="s">
        <v>775</v>
      </c>
      <c r="L39" s="6" t="s">
        <v>775</v>
      </c>
      <c r="M39" s="6" t="s">
        <v>775</v>
      </c>
      <c r="N39" s="50" t="s">
        <v>2105</v>
      </c>
      <c r="O39" s="114"/>
    </row>
    <row r="40" spans="1:15" ht="42.75" customHeight="1" x14ac:dyDescent="0.25">
      <c r="A40" s="144" t="s">
        <v>2215</v>
      </c>
      <c r="B40" s="353"/>
      <c r="C40" s="144" t="s">
        <v>51</v>
      </c>
      <c r="D40" s="143">
        <v>2018</v>
      </c>
      <c r="E40" s="143">
        <v>152.1</v>
      </c>
      <c r="F40" s="143">
        <v>147.30500000000001</v>
      </c>
      <c r="G40" s="143">
        <v>147.30500000000001</v>
      </c>
      <c r="H40" s="6" t="s">
        <v>775</v>
      </c>
      <c r="I40" s="6" t="s">
        <v>775</v>
      </c>
      <c r="J40" s="6" t="s">
        <v>775</v>
      </c>
      <c r="K40" s="6" t="s">
        <v>775</v>
      </c>
      <c r="L40" s="6" t="s">
        <v>775</v>
      </c>
      <c r="M40" s="6" t="s">
        <v>775</v>
      </c>
      <c r="N40" s="50" t="s">
        <v>2105</v>
      </c>
      <c r="O40" s="114"/>
    </row>
    <row r="41" spans="1:15" ht="42.75" customHeight="1" x14ac:dyDescent="0.25">
      <c r="A41" s="144" t="s">
        <v>303</v>
      </c>
      <c r="B41" s="353"/>
      <c r="C41" s="144" t="s">
        <v>51</v>
      </c>
      <c r="D41" s="143">
        <v>2018</v>
      </c>
      <c r="E41" s="143">
        <v>202</v>
      </c>
      <c r="F41" s="143">
        <v>202</v>
      </c>
      <c r="G41" s="143">
        <v>202</v>
      </c>
      <c r="H41" s="6" t="s">
        <v>775</v>
      </c>
      <c r="I41" s="6" t="s">
        <v>775</v>
      </c>
      <c r="J41" s="6" t="s">
        <v>775</v>
      </c>
      <c r="K41" s="6" t="s">
        <v>775</v>
      </c>
      <c r="L41" s="6" t="s">
        <v>775</v>
      </c>
      <c r="M41" s="6" t="s">
        <v>775</v>
      </c>
      <c r="N41" s="50" t="s">
        <v>2105</v>
      </c>
      <c r="O41" s="114"/>
    </row>
    <row r="42" spans="1:15" ht="45" customHeight="1" x14ac:dyDescent="0.25">
      <c r="A42" s="144" t="s">
        <v>304</v>
      </c>
      <c r="B42" s="353"/>
      <c r="C42" s="144" t="s">
        <v>51</v>
      </c>
      <c r="D42" s="143">
        <v>2018</v>
      </c>
      <c r="E42" s="143">
        <v>298</v>
      </c>
      <c r="F42" s="143">
        <v>293.7</v>
      </c>
      <c r="G42" s="143">
        <v>293.7</v>
      </c>
      <c r="H42" s="6" t="s">
        <v>775</v>
      </c>
      <c r="I42" s="6" t="s">
        <v>775</v>
      </c>
      <c r="J42" s="6" t="s">
        <v>775</v>
      </c>
      <c r="K42" s="6" t="s">
        <v>775</v>
      </c>
      <c r="L42" s="6" t="s">
        <v>775</v>
      </c>
      <c r="M42" s="6" t="s">
        <v>775</v>
      </c>
      <c r="N42" s="50" t="s">
        <v>2105</v>
      </c>
      <c r="O42" s="114"/>
    </row>
    <row r="43" spans="1:15" ht="54" customHeight="1" x14ac:dyDescent="0.25">
      <c r="A43" s="144" t="s">
        <v>305</v>
      </c>
      <c r="B43" s="353"/>
      <c r="C43" s="144" t="s">
        <v>51</v>
      </c>
      <c r="D43" s="143">
        <v>2018</v>
      </c>
      <c r="E43" s="143">
        <v>18</v>
      </c>
      <c r="F43" s="143">
        <v>18</v>
      </c>
      <c r="G43" s="143">
        <v>18</v>
      </c>
      <c r="H43" s="6" t="s">
        <v>775</v>
      </c>
      <c r="I43" s="6" t="s">
        <v>775</v>
      </c>
      <c r="J43" s="6" t="s">
        <v>775</v>
      </c>
      <c r="K43" s="6" t="s">
        <v>775</v>
      </c>
      <c r="L43" s="6" t="s">
        <v>775</v>
      </c>
      <c r="M43" s="6" t="s">
        <v>775</v>
      </c>
      <c r="N43" s="50" t="s">
        <v>2105</v>
      </c>
      <c r="O43" s="114"/>
    </row>
    <row r="44" spans="1:15" ht="42.75" customHeight="1" x14ac:dyDescent="0.25">
      <c r="A44" s="144" t="s">
        <v>306</v>
      </c>
      <c r="B44" s="353" t="s">
        <v>157</v>
      </c>
      <c r="C44" s="144" t="s">
        <v>51</v>
      </c>
      <c r="D44" s="143">
        <v>2018</v>
      </c>
      <c r="E44" s="143">
        <v>120</v>
      </c>
      <c r="F44" s="143">
        <v>119.9</v>
      </c>
      <c r="G44" s="143">
        <v>119.9</v>
      </c>
      <c r="H44" s="6" t="s">
        <v>775</v>
      </c>
      <c r="I44" s="6" t="s">
        <v>775</v>
      </c>
      <c r="J44" s="6" t="s">
        <v>775</v>
      </c>
      <c r="K44" s="6" t="s">
        <v>775</v>
      </c>
      <c r="L44" s="6" t="s">
        <v>775</v>
      </c>
      <c r="M44" s="6" t="s">
        <v>775</v>
      </c>
      <c r="N44" s="50" t="s">
        <v>2105</v>
      </c>
      <c r="O44" s="114"/>
    </row>
    <row r="45" spans="1:15" ht="53.25" customHeight="1" x14ac:dyDescent="0.25">
      <c r="A45" s="144" t="s">
        <v>307</v>
      </c>
      <c r="B45" s="353"/>
      <c r="C45" s="144" t="s">
        <v>51</v>
      </c>
      <c r="D45" s="143">
        <v>2018</v>
      </c>
      <c r="E45" s="143">
        <v>94</v>
      </c>
      <c r="F45" s="143">
        <v>94</v>
      </c>
      <c r="G45" s="143">
        <v>94</v>
      </c>
      <c r="H45" s="6" t="s">
        <v>775</v>
      </c>
      <c r="I45" s="6" t="s">
        <v>775</v>
      </c>
      <c r="J45" s="6" t="s">
        <v>775</v>
      </c>
      <c r="K45" s="6" t="s">
        <v>775</v>
      </c>
      <c r="L45" s="6" t="s">
        <v>775</v>
      </c>
      <c r="M45" s="6" t="s">
        <v>775</v>
      </c>
      <c r="N45" s="50" t="s">
        <v>2105</v>
      </c>
      <c r="O45" s="114"/>
    </row>
    <row r="46" spans="1:15" ht="54.75" customHeight="1" x14ac:dyDescent="0.25">
      <c r="A46" s="144" t="s">
        <v>308</v>
      </c>
      <c r="B46" s="353"/>
      <c r="C46" s="144" t="s">
        <v>51</v>
      </c>
      <c r="D46" s="143">
        <v>2018</v>
      </c>
      <c r="E46" s="143">
        <v>278</v>
      </c>
      <c r="F46" s="143">
        <v>278</v>
      </c>
      <c r="G46" s="143">
        <v>278</v>
      </c>
      <c r="H46" s="6" t="s">
        <v>775</v>
      </c>
      <c r="I46" s="6" t="s">
        <v>775</v>
      </c>
      <c r="J46" s="6" t="s">
        <v>775</v>
      </c>
      <c r="K46" s="6" t="s">
        <v>775</v>
      </c>
      <c r="L46" s="6" t="s">
        <v>775</v>
      </c>
      <c r="M46" s="6" t="s">
        <v>775</v>
      </c>
      <c r="N46" s="50" t="s">
        <v>2105</v>
      </c>
      <c r="O46" s="114"/>
    </row>
    <row r="47" spans="1:15" ht="43.5" customHeight="1" x14ac:dyDescent="0.25">
      <c r="A47" s="144" t="s">
        <v>309</v>
      </c>
      <c r="B47" s="353"/>
      <c r="C47" s="144" t="s">
        <v>51</v>
      </c>
      <c r="D47" s="143">
        <v>2018</v>
      </c>
      <c r="E47" s="143">
        <v>120</v>
      </c>
      <c r="F47" s="143">
        <v>39.4</v>
      </c>
      <c r="G47" s="143">
        <v>39.4</v>
      </c>
      <c r="H47" s="6" t="s">
        <v>775</v>
      </c>
      <c r="I47" s="6" t="s">
        <v>775</v>
      </c>
      <c r="J47" s="6" t="s">
        <v>775</v>
      </c>
      <c r="K47" s="6" t="s">
        <v>775</v>
      </c>
      <c r="L47" s="6" t="s">
        <v>775</v>
      </c>
      <c r="M47" s="6" t="s">
        <v>775</v>
      </c>
      <c r="N47" s="50" t="s">
        <v>2105</v>
      </c>
      <c r="O47" s="114"/>
    </row>
    <row r="48" spans="1:15" ht="54" customHeight="1" x14ac:dyDescent="0.25">
      <c r="A48" s="144" t="s">
        <v>310</v>
      </c>
      <c r="B48" s="353"/>
      <c r="C48" s="144" t="s">
        <v>51</v>
      </c>
      <c r="D48" s="143">
        <v>2018</v>
      </c>
      <c r="E48" s="143">
        <v>120</v>
      </c>
      <c r="F48" s="143">
        <v>118.3</v>
      </c>
      <c r="G48" s="143">
        <v>118.3</v>
      </c>
      <c r="H48" s="6" t="s">
        <v>775</v>
      </c>
      <c r="I48" s="6" t="s">
        <v>775</v>
      </c>
      <c r="J48" s="6" t="s">
        <v>775</v>
      </c>
      <c r="K48" s="6" t="s">
        <v>775</v>
      </c>
      <c r="L48" s="6" t="s">
        <v>775</v>
      </c>
      <c r="M48" s="6" t="s">
        <v>775</v>
      </c>
      <c r="N48" s="50" t="s">
        <v>2105</v>
      </c>
      <c r="O48" s="114"/>
    </row>
    <row r="49" spans="1:15" ht="42.75" customHeight="1" x14ac:dyDescent="0.25">
      <c r="A49" s="144" t="s">
        <v>311</v>
      </c>
      <c r="B49" s="353"/>
      <c r="C49" s="144" t="s">
        <v>51</v>
      </c>
      <c r="D49" s="143">
        <v>2018</v>
      </c>
      <c r="E49" s="143">
        <v>118</v>
      </c>
      <c r="F49" s="143">
        <v>117.2</v>
      </c>
      <c r="G49" s="143">
        <v>117.2</v>
      </c>
      <c r="H49" s="6" t="s">
        <v>775</v>
      </c>
      <c r="I49" s="6" t="s">
        <v>775</v>
      </c>
      <c r="J49" s="6" t="s">
        <v>775</v>
      </c>
      <c r="K49" s="6" t="s">
        <v>775</v>
      </c>
      <c r="L49" s="6" t="s">
        <v>775</v>
      </c>
      <c r="M49" s="6" t="s">
        <v>775</v>
      </c>
      <c r="N49" s="50" t="s">
        <v>2105</v>
      </c>
      <c r="O49" s="114"/>
    </row>
    <row r="50" spans="1:15" ht="42.75" customHeight="1" x14ac:dyDescent="0.25">
      <c r="A50" s="144" t="s">
        <v>312</v>
      </c>
      <c r="B50" s="353"/>
      <c r="C50" s="144" t="s">
        <v>51</v>
      </c>
      <c r="D50" s="143">
        <v>2018</v>
      </c>
      <c r="E50" s="143">
        <v>400</v>
      </c>
      <c r="F50" s="143">
        <v>400</v>
      </c>
      <c r="G50" s="143">
        <v>400</v>
      </c>
      <c r="H50" s="6" t="s">
        <v>775</v>
      </c>
      <c r="I50" s="6" t="s">
        <v>775</v>
      </c>
      <c r="J50" s="6" t="s">
        <v>775</v>
      </c>
      <c r="K50" s="6" t="s">
        <v>775</v>
      </c>
      <c r="L50" s="6" t="s">
        <v>775</v>
      </c>
      <c r="M50" s="6" t="s">
        <v>775</v>
      </c>
      <c r="N50" s="50" t="s">
        <v>2105</v>
      </c>
      <c r="O50" s="114"/>
    </row>
    <row r="51" spans="1:15" ht="44.25" customHeight="1" x14ac:dyDescent="0.25">
      <c r="A51" s="144" t="s">
        <v>313</v>
      </c>
      <c r="B51" s="353"/>
      <c r="C51" s="144" t="s">
        <v>51</v>
      </c>
      <c r="D51" s="143">
        <v>2018</v>
      </c>
      <c r="E51" s="143">
        <v>200</v>
      </c>
      <c r="F51" s="143">
        <v>200</v>
      </c>
      <c r="G51" s="143">
        <v>200</v>
      </c>
      <c r="H51" s="6" t="s">
        <v>775</v>
      </c>
      <c r="I51" s="6" t="s">
        <v>775</v>
      </c>
      <c r="J51" s="6" t="s">
        <v>775</v>
      </c>
      <c r="K51" s="6" t="s">
        <v>775</v>
      </c>
      <c r="L51" s="6" t="s">
        <v>775</v>
      </c>
      <c r="M51" s="6" t="s">
        <v>775</v>
      </c>
      <c r="N51" s="50" t="s">
        <v>2105</v>
      </c>
      <c r="O51" s="114"/>
    </row>
    <row r="52" spans="1:15" ht="42" customHeight="1" x14ac:dyDescent="0.25">
      <c r="A52" s="144" t="s">
        <v>2216</v>
      </c>
      <c r="B52" s="353"/>
      <c r="C52" s="144" t="s">
        <v>51</v>
      </c>
      <c r="D52" s="143">
        <v>2018</v>
      </c>
      <c r="E52" s="143">
        <v>300</v>
      </c>
      <c r="F52" s="143">
        <v>299.89999999999998</v>
      </c>
      <c r="G52" s="143">
        <v>299.89999999999998</v>
      </c>
      <c r="H52" s="6" t="s">
        <v>775</v>
      </c>
      <c r="I52" s="6" t="s">
        <v>775</v>
      </c>
      <c r="J52" s="6" t="s">
        <v>775</v>
      </c>
      <c r="K52" s="6" t="s">
        <v>775</v>
      </c>
      <c r="L52" s="6" t="s">
        <v>775</v>
      </c>
      <c r="M52" s="6" t="s">
        <v>775</v>
      </c>
      <c r="N52" s="50" t="s">
        <v>2105</v>
      </c>
      <c r="O52" s="114"/>
    </row>
    <row r="53" spans="1:15" ht="42" customHeight="1" x14ac:dyDescent="0.25">
      <c r="A53" s="144" t="s">
        <v>314</v>
      </c>
      <c r="B53" s="353" t="s">
        <v>157</v>
      </c>
      <c r="C53" s="144" t="s">
        <v>51</v>
      </c>
      <c r="D53" s="143">
        <v>2018</v>
      </c>
      <c r="E53" s="143">
        <v>200</v>
      </c>
      <c r="F53" s="143">
        <v>199.3</v>
      </c>
      <c r="G53" s="143">
        <v>199.3</v>
      </c>
      <c r="H53" s="6" t="s">
        <v>775</v>
      </c>
      <c r="I53" s="6" t="s">
        <v>775</v>
      </c>
      <c r="J53" s="6" t="s">
        <v>775</v>
      </c>
      <c r="K53" s="6" t="s">
        <v>775</v>
      </c>
      <c r="L53" s="6" t="s">
        <v>775</v>
      </c>
      <c r="M53" s="6" t="s">
        <v>775</v>
      </c>
      <c r="N53" s="50" t="s">
        <v>2105</v>
      </c>
      <c r="O53" s="114"/>
    </row>
    <row r="54" spans="1:15" ht="42.75" customHeight="1" x14ac:dyDescent="0.25">
      <c r="A54" s="144" t="s">
        <v>315</v>
      </c>
      <c r="B54" s="353"/>
      <c r="C54" s="144" t="s">
        <v>51</v>
      </c>
      <c r="D54" s="143">
        <v>2018</v>
      </c>
      <c r="E54" s="143">
        <v>150</v>
      </c>
      <c r="F54" s="143">
        <v>146.4</v>
      </c>
      <c r="G54" s="143">
        <v>146.4</v>
      </c>
      <c r="H54" s="6" t="s">
        <v>775</v>
      </c>
      <c r="I54" s="6" t="s">
        <v>775</v>
      </c>
      <c r="J54" s="6" t="s">
        <v>775</v>
      </c>
      <c r="K54" s="6" t="s">
        <v>775</v>
      </c>
      <c r="L54" s="6" t="s">
        <v>775</v>
      </c>
      <c r="M54" s="6" t="s">
        <v>775</v>
      </c>
      <c r="N54" s="50" t="s">
        <v>2105</v>
      </c>
      <c r="O54" s="114"/>
    </row>
    <row r="55" spans="1:15" ht="45.75" customHeight="1" x14ac:dyDescent="0.25">
      <c r="A55" s="144" t="s">
        <v>316</v>
      </c>
      <c r="B55" s="353"/>
      <c r="C55" s="144" t="s">
        <v>51</v>
      </c>
      <c r="D55" s="143">
        <v>2018</v>
      </c>
      <c r="E55" s="143">
        <v>47</v>
      </c>
      <c r="F55" s="143">
        <v>46.3</v>
      </c>
      <c r="G55" s="143">
        <v>46.3</v>
      </c>
      <c r="H55" s="6" t="s">
        <v>775</v>
      </c>
      <c r="I55" s="6" t="s">
        <v>775</v>
      </c>
      <c r="J55" s="6" t="s">
        <v>775</v>
      </c>
      <c r="K55" s="6" t="s">
        <v>775</v>
      </c>
      <c r="L55" s="6" t="s">
        <v>775</v>
      </c>
      <c r="M55" s="6" t="s">
        <v>775</v>
      </c>
      <c r="N55" s="50" t="s">
        <v>2105</v>
      </c>
      <c r="O55" s="114"/>
    </row>
    <row r="56" spans="1:15" ht="52.5" customHeight="1" x14ac:dyDescent="0.25">
      <c r="A56" s="144" t="s">
        <v>317</v>
      </c>
      <c r="B56" s="353"/>
      <c r="C56" s="144" t="s">
        <v>51</v>
      </c>
      <c r="D56" s="143">
        <v>2018</v>
      </c>
      <c r="E56" s="143">
        <v>160</v>
      </c>
      <c r="F56" s="143">
        <v>160</v>
      </c>
      <c r="G56" s="143">
        <v>160</v>
      </c>
      <c r="H56" s="6" t="s">
        <v>775</v>
      </c>
      <c r="I56" s="6" t="s">
        <v>775</v>
      </c>
      <c r="J56" s="6" t="s">
        <v>775</v>
      </c>
      <c r="K56" s="6" t="s">
        <v>775</v>
      </c>
      <c r="L56" s="6" t="s">
        <v>775</v>
      </c>
      <c r="M56" s="6" t="s">
        <v>775</v>
      </c>
      <c r="N56" s="50" t="s">
        <v>2105</v>
      </c>
      <c r="O56" s="114"/>
    </row>
    <row r="57" spans="1:15" ht="44.25" customHeight="1" x14ac:dyDescent="0.25">
      <c r="A57" s="144" t="s">
        <v>318</v>
      </c>
      <c r="B57" s="353"/>
      <c r="C57" s="144" t="s">
        <v>51</v>
      </c>
      <c r="D57" s="143">
        <v>2018</v>
      </c>
      <c r="E57" s="143">
        <v>150</v>
      </c>
      <c r="F57" s="143">
        <v>147.80000000000001</v>
      </c>
      <c r="G57" s="143">
        <v>147.80000000000001</v>
      </c>
      <c r="H57" s="6" t="s">
        <v>775</v>
      </c>
      <c r="I57" s="6" t="s">
        <v>775</v>
      </c>
      <c r="J57" s="6" t="s">
        <v>775</v>
      </c>
      <c r="K57" s="6" t="s">
        <v>775</v>
      </c>
      <c r="L57" s="6" t="s">
        <v>775</v>
      </c>
      <c r="M57" s="6" t="s">
        <v>775</v>
      </c>
      <c r="N57" s="50" t="s">
        <v>2105</v>
      </c>
      <c r="O57" s="114"/>
    </row>
    <row r="58" spans="1:15" ht="44.25" customHeight="1" x14ac:dyDescent="0.25">
      <c r="A58" s="144" t="s">
        <v>319</v>
      </c>
      <c r="B58" s="353"/>
      <c r="C58" s="144" t="s">
        <v>51</v>
      </c>
      <c r="D58" s="143">
        <v>2018</v>
      </c>
      <c r="E58" s="143">
        <v>50</v>
      </c>
      <c r="F58" s="143">
        <v>50</v>
      </c>
      <c r="G58" s="143">
        <v>50</v>
      </c>
      <c r="H58" s="6" t="s">
        <v>775</v>
      </c>
      <c r="I58" s="6" t="s">
        <v>775</v>
      </c>
      <c r="J58" s="6" t="s">
        <v>775</v>
      </c>
      <c r="K58" s="6" t="s">
        <v>775</v>
      </c>
      <c r="L58" s="6" t="s">
        <v>775</v>
      </c>
      <c r="M58" s="6" t="s">
        <v>775</v>
      </c>
      <c r="N58" s="50" t="s">
        <v>2105</v>
      </c>
      <c r="O58" s="114"/>
    </row>
    <row r="59" spans="1:15" ht="43.5" customHeight="1" x14ac:dyDescent="0.25">
      <c r="A59" s="144" t="s">
        <v>320</v>
      </c>
      <c r="B59" s="353"/>
      <c r="C59" s="144" t="s">
        <v>51</v>
      </c>
      <c r="D59" s="143">
        <v>2018</v>
      </c>
      <c r="E59" s="143">
        <v>97.13</v>
      </c>
      <c r="F59" s="143">
        <v>97.13</v>
      </c>
      <c r="G59" s="143">
        <v>97.13</v>
      </c>
      <c r="H59" s="6" t="s">
        <v>775</v>
      </c>
      <c r="I59" s="6" t="s">
        <v>775</v>
      </c>
      <c r="J59" s="6" t="s">
        <v>775</v>
      </c>
      <c r="K59" s="6" t="s">
        <v>775</v>
      </c>
      <c r="L59" s="6" t="s">
        <v>775</v>
      </c>
      <c r="M59" s="6" t="s">
        <v>775</v>
      </c>
      <c r="N59" s="50" t="s">
        <v>2105</v>
      </c>
      <c r="O59" s="114"/>
    </row>
    <row r="60" spans="1:15" ht="65.25" customHeight="1" x14ac:dyDescent="0.25">
      <c r="A60" s="144" t="s">
        <v>321</v>
      </c>
      <c r="B60" s="353"/>
      <c r="C60" s="144" t="s">
        <v>51</v>
      </c>
      <c r="D60" s="143">
        <v>2018</v>
      </c>
      <c r="E60" s="143">
        <v>299.89999999999998</v>
      </c>
      <c r="F60" s="143">
        <v>295.2</v>
      </c>
      <c r="G60" s="143">
        <v>295.2</v>
      </c>
      <c r="H60" s="6" t="s">
        <v>775</v>
      </c>
      <c r="I60" s="6" t="s">
        <v>775</v>
      </c>
      <c r="J60" s="6" t="s">
        <v>775</v>
      </c>
      <c r="K60" s="6" t="s">
        <v>775</v>
      </c>
      <c r="L60" s="6" t="s">
        <v>775</v>
      </c>
      <c r="M60" s="6" t="s">
        <v>775</v>
      </c>
      <c r="N60" s="50" t="s">
        <v>2105</v>
      </c>
      <c r="O60" s="114"/>
    </row>
    <row r="61" spans="1:15" ht="44.25" customHeight="1" x14ac:dyDescent="0.25">
      <c r="A61" s="144" t="s">
        <v>322</v>
      </c>
      <c r="B61" s="353"/>
      <c r="C61" s="144" t="s">
        <v>51</v>
      </c>
      <c r="D61" s="143">
        <v>2018</v>
      </c>
      <c r="E61" s="143">
        <v>32.9</v>
      </c>
      <c r="F61" s="143">
        <v>32.9</v>
      </c>
      <c r="G61" s="143">
        <v>32.9</v>
      </c>
      <c r="H61" s="6" t="s">
        <v>775</v>
      </c>
      <c r="I61" s="6" t="s">
        <v>775</v>
      </c>
      <c r="J61" s="6" t="s">
        <v>775</v>
      </c>
      <c r="K61" s="6" t="s">
        <v>775</v>
      </c>
      <c r="L61" s="6" t="s">
        <v>775</v>
      </c>
      <c r="M61" s="6" t="s">
        <v>775</v>
      </c>
      <c r="N61" s="50" t="s">
        <v>2105</v>
      </c>
      <c r="O61" s="114"/>
    </row>
    <row r="62" spans="1:15" ht="45" customHeight="1" x14ac:dyDescent="0.25">
      <c r="A62" s="144" t="s">
        <v>323</v>
      </c>
      <c r="B62" s="354" t="s">
        <v>157</v>
      </c>
      <c r="C62" s="144" t="s">
        <v>51</v>
      </c>
      <c r="D62" s="143">
        <v>2018</v>
      </c>
      <c r="E62" s="143">
        <v>54.3</v>
      </c>
      <c r="F62" s="143">
        <v>54.3</v>
      </c>
      <c r="G62" s="143">
        <v>54.3</v>
      </c>
      <c r="H62" s="6" t="s">
        <v>775</v>
      </c>
      <c r="I62" s="6" t="s">
        <v>775</v>
      </c>
      <c r="J62" s="6" t="s">
        <v>775</v>
      </c>
      <c r="K62" s="6" t="s">
        <v>775</v>
      </c>
      <c r="L62" s="6" t="s">
        <v>775</v>
      </c>
      <c r="M62" s="6" t="s">
        <v>775</v>
      </c>
      <c r="N62" s="50" t="s">
        <v>2105</v>
      </c>
      <c r="O62" s="114"/>
    </row>
    <row r="63" spans="1:15" ht="42.75" customHeight="1" x14ac:dyDescent="0.25">
      <c r="A63" s="144" t="s">
        <v>324</v>
      </c>
      <c r="B63" s="361"/>
      <c r="C63" s="144" t="s">
        <v>51</v>
      </c>
      <c r="D63" s="143">
        <v>2018</v>
      </c>
      <c r="E63" s="143">
        <v>54.3</v>
      </c>
      <c r="F63" s="143">
        <v>54.3</v>
      </c>
      <c r="G63" s="143">
        <v>54.3</v>
      </c>
      <c r="H63" s="6" t="s">
        <v>775</v>
      </c>
      <c r="I63" s="6" t="s">
        <v>775</v>
      </c>
      <c r="J63" s="6" t="s">
        <v>775</v>
      </c>
      <c r="K63" s="6" t="s">
        <v>775</v>
      </c>
      <c r="L63" s="6" t="s">
        <v>775</v>
      </c>
      <c r="M63" s="6" t="s">
        <v>775</v>
      </c>
      <c r="N63" s="50" t="s">
        <v>2105</v>
      </c>
      <c r="O63" s="114"/>
    </row>
    <row r="64" spans="1:15" ht="54" customHeight="1" x14ac:dyDescent="0.25">
      <c r="A64" s="144" t="s">
        <v>325</v>
      </c>
      <c r="B64" s="361"/>
      <c r="C64" s="144" t="s">
        <v>326</v>
      </c>
      <c r="D64" s="143">
        <v>2018</v>
      </c>
      <c r="E64" s="143">
        <v>200</v>
      </c>
      <c r="F64" s="143">
        <v>197.5</v>
      </c>
      <c r="G64" s="143">
        <v>197.5</v>
      </c>
      <c r="H64" s="6" t="s">
        <v>775</v>
      </c>
      <c r="I64" s="6" t="s">
        <v>775</v>
      </c>
      <c r="J64" s="6" t="s">
        <v>775</v>
      </c>
      <c r="K64" s="6" t="s">
        <v>775</v>
      </c>
      <c r="L64" s="6" t="s">
        <v>775</v>
      </c>
      <c r="M64" s="6" t="s">
        <v>775</v>
      </c>
      <c r="N64" s="50" t="s">
        <v>2105</v>
      </c>
      <c r="O64" s="114"/>
    </row>
    <row r="65" spans="1:15" ht="54" customHeight="1" x14ac:dyDescent="0.25">
      <c r="A65" s="144" t="s">
        <v>327</v>
      </c>
      <c r="B65" s="361"/>
      <c r="C65" s="144" t="s">
        <v>326</v>
      </c>
      <c r="D65" s="143">
        <v>2018</v>
      </c>
      <c r="E65" s="143">
        <v>300</v>
      </c>
      <c r="F65" s="143">
        <v>300</v>
      </c>
      <c r="G65" s="143">
        <v>300</v>
      </c>
      <c r="H65" s="6" t="s">
        <v>775</v>
      </c>
      <c r="I65" s="6" t="s">
        <v>775</v>
      </c>
      <c r="J65" s="6" t="s">
        <v>775</v>
      </c>
      <c r="K65" s="6" t="s">
        <v>775</v>
      </c>
      <c r="L65" s="6" t="s">
        <v>775</v>
      </c>
      <c r="M65" s="6" t="s">
        <v>775</v>
      </c>
      <c r="N65" s="50" t="s">
        <v>2105</v>
      </c>
      <c r="O65" s="114"/>
    </row>
    <row r="66" spans="1:15" ht="52.5" customHeight="1" x14ac:dyDescent="0.25">
      <c r="A66" s="144" t="s">
        <v>328</v>
      </c>
      <c r="B66" s="361"/>
      <c r="C66" s="144" t="s">
        <v>326</v>
      </c>
      <c r="D66" s="143">
        <v>2018</v>
      </c>
      <c r="E66" s="143">
        <v>500</v>
      </c>
      <c r="F66" s="143">
        <v>499.9</v>
      </c>
      <c r="G66" s="143">
        <v>499.9</v>
      </c>
      <c r="H66" s="6" t="s">
        <v>775</v>
      </c>
      <c r="I66" s="6" t="s">
        <v>775</v>
      </c>
      <c r="J66" s="6" t="s">
        <v>775</v>
      </c>
      <c r="K66" s="6" t="s">
        <v>775</v>
      </c>
      <c r="L66" s="6" t="s">
        <v>775</v>
      </c>
      <c r="M66" s="6" t="s">
        <v>775</v>
      </c>
      <c r="N66" s="50" t="s">
        <v>2105</v>
      </c>
      <c r="O66" s="114"/>
    </row>
    <row r="67" spans="1:15" ht="40.5" customHeight="1" x14ac:dyDescent="0.25">
      <c r="A67" s="144" t="s">
        <v>329</v>
      </c>
      <c r="B67" s="355"/>
      <c r="C67" s="144" t="s">
        <v>326</v>
      </c>
      <c r="D67" s="143">
        <v>2018</v>
      </c>
      <c r="E67" s="143">
        <v>400</v>
      </c>
      <c r="F67" s="143">
        <v>400</v>
      </c>
      <c r="G67" s="6" t="s">
        <v>775</v>
      </c>
      <c r="H67" s="6" t="s">
        <v>775</v>
      </c>
      <c r="I67" s="143">
        <v>400</v>
      </c>
      <c r="J67" s="6" t="s">
        <v>775</v>
      </c>
      <c r="K67" s="6" t="s">
        <v>775</v>
      </c>
      <c r="L67" s="6" t="s">
        <v>775</v>
      </c>
      <c r="M67" s="6" t="s">
        <v>775</v>
      </c>
      <c r="N67" s="50" t="s">
        <v>2105</v>
      </c>
      <c r="O67" s="114"/>
    </row>
    <row r="68" spans="1:15" ht="32.25" customHeight="1" x14ac:dyDescent="0.25">
      <c r="A68" s="144" t="s">
        <v>330</v>
      </c>
      <c r="B68" s="353" t="s">
        <v>351</v>
      </c>
      <c r="C68" s="144" t="s">
        <v>331</v>
      </c>
      <c r="D68" s="143">
        <v>2018</v>
      </c>
      <c r="E68" s="143">
        <v>200</v>
      </c>
      <c r="F68" s="143">
        <v>199.976</v>
      </c>
      <c r="G68" s="143">
        <v>199.976</v>
      </c>
      <c r="H68" s="6" t="s">
        <v>775</v>
      </c>
      <c r="I68" s="6" t="s">
        <v>775</v>
      </c>
      <c r="J68" s="6" t="s">
        <v>775</v>
      </c>
      <c r="K68" s="6" t="s">
        <v>775</v>
      </c>
      <c r="L68" s="6" t="s">
        <v>775</v>
      </c>
      <c r="M68" s="6" t="s">
        <v>775</v>
      </c>
      <c r="N68" s="50" t="s">
        <v>2105</v>
      </c>
      <c r="O68" s="114"/>
    </row>
    <row r="69" spans="1:15" ht="33.75" customHeight="1" x14ac:dyDescent="0.25">
      <c r="A69" s="144" t="s">
        <v>332</v>
      </c>
      <c r="B69" s="353"/>
      <c r="C69" s="144" t="s">
        <v>331</v>
      </c>
      <c r="D69" s="143">
        <v>2018</v>
      </c>
      <c r="E69" s="143">
        <v>300</v>
      </c>
      <c r="F69" s="143">
        <v>299.8</v>
      </c>
      <c r="G69" s="143">
        <v>299.8</v>
      </c>
      <c r="H69" s="6" t="s">
        <v>775</v>
      </c>
      <c r="I69" s="6" t="s">
        <v>775</v>
      </c>
      <c r="J69" s="6" t="s">
        <v>775</v>
      </c>
      <c r="K69" s="6" t="s">
        <v>775</v>
      </c>
      <c r="L69" s="6" t="s">
        <v>775</v>
      </c>
      <c r="M69" s="6" t="s">
        <v>775</v>
      </c>
      <c r="N69" s="50" t="s">
        <v>2105</v>
      </c>
      <c r="O69" s="114"/>
    </row>
    <row r="70" spans="1:15" ht="54.75" customHeight="1" x14ac:dyDescent="0.25">
      <c r="A70" s="144" t="s">
        <v>333</v>
      </c>
      <c r="B70" s="353"/>
      <c r="C70" s="144" t="s">
        <v>331</v>
      </c>
      <c r="D70" s="143">
        <v>2018</v>
      </c>
      <c r="E70" s="143">
        <v>1580</v>
      </c>
      <c r="F70" s="143">
        <v>1580</v>
      </c>
      <c r="G70" s="143">
        <v>1580</v>
      </c>
      <c r="H70" s="6" t="s">
        <v>775</v>
      </c>
      <c r="I70" s="6" t="s">
        <v>775</v>
      </c>
      <c r="J70" s="6" t="s">
        <v>775</v>
      </c>
      <c r="K70" s="6" t="s">
        <v>775</v>
      </c>
      <c r="L70" s="6" t="s">
        <v>775</v>
      </c>
      <c r="M70" s="6" t="s">
        <v>775</v>
      </c>
      <c r="N70" s="50" t="s">
        <v>2105</v>
      </c>
      <c r="O70" s="114"/>
    </row>
    <row r="71" spans="1:15" ht="42" customHeight="1" x14ac:dyDescent="0.25">
      <c r="A71" s="144" t="s">
        <v>334</v>
      </c>
      <c r="B71" s="353" t="s">
        <v>2217</v>
      </c>
      <c r="C71" s="144" t="s">
        <v>331</v>
      </c>
      <c r="D71" s="143">
        <v>2018</v>
      </c>
      <c r="E71" s="143">
        <v>802.65</v>
      </c>
      <c r="F71" s="143">
        <v>802.65</v>
      </c>
      <c r="G71" s="143">
        <v>802.65</v>
      </c>
      <c r="H71" s="6" t="s">
        <v>775</v>
      </c>
      <c r="I71" s="6" t="s">
        <v>775</v>
      </c>
      <c r="J71" s="6" t="s">
        <v>775</v>
      </c>
      <c r="K71" s="6" t="s">
        <v>775</v>
      </c>
      <c r="L71" s="6" t="s">
        <v>775</v>
      </c>
      <c r="M71" s="6" t="s">
        <v>775</v>
      </c>
      <c r="N71" s="50" t="s">
        <v>2105</v>
      </c>
      <c r="O71" s="114"/>
    </row>
    <row r="72" spans="1:15" ht="42.75" customHeight="1" x14ac:dyDescent="0.25">
      <c r="A72" s="144" t="s">
        <v>335</v>
      </c>
      <c r="B72" s="353"/>
      <c r="C72" s="144" t="s">
        <v>331</v>
      </c>
      <c r="D72" s="143">
        <v>2018</v>
      </c>
      <c r="E72" s="143">
        <v>1000</v>
      </c>
      <c r="F72" s="143">
        <v>1000</v>
      </c>
      <c r="G72" s="6" t="s">
        <v>775</v>
      </c>
      <c r="H72" s="6" t="s">
        <v>775</v>
      </c>
      <c r="I72" s="143">
        <v>1000</v>
      </c>
      <c r="J72" s="6" t="s">
        <v>775</v>
      </c>
      <c r="K72" s="6" t="s">
        <v>775</v>
      </c>
      <c r="L72" s="6" t="s">
        <v>775</v>
      </c>
      <c r="M72" s="6" t="s">
        <v>775</v>
      </c>
      <c r="N72" s="50" t="s">
        <v>2105</v>
      </c>
      <c r="O72" s="114"/>
    </row>
    <row r="73" spans="1:15" ht="43.5" customHeight="1" x14ac:dyDescent="0.25">
      <c r="A73" s="144" t="s">
        <v>336</v>
      </c>
      <c r="B73" s="353"/>
      <c r="C73" s="144" t="s">
        <v>331</v>
      </c>
      <c r="D73" s="143">
        <v>2018</v>
      </c>
      <c r="E73" s="143">
        <v>185</v>
      </c>
      <c r="F73" s="143">
        <v>185</v>
      </c>
      <c r="G73" s="143">
        <v>185</v>
      </c>
      <c r="H73" s="6" t="s">
        <v>775</v>
      </c>
      <c r="I73" s="6" t="s">
        <v>775</v>
      </c>
      <c r="J73" s="6" t="s">
        <v>775</v>
      </c>
      <c r="K73" s="6" t="s">
        <v>775</v>
      </c>
      <c r="L73" s="6" t="s">
        <v>775</v>
      </c>
      <c r="M73" s="6" t="s">
        <v>775</v>
      </c>
      <c r="N73" s="50" t="s">
        <v>2105</v>
      </c>
      <c r="O73" s="114"/>
    </row>
    <row r="74" spans="1:15" ht="42" customHeight="1" x14ac:dyDescent="0.25">
      <c r="A74" s="144" t="s">
        <v>337</v>
      </c>
      <c r="B74" s="353"/>
      <c r="C74" s="144" t="s">
        <v>331</v>
      </c>
      <c r="D74" s="143">
        <v>2018</v>
      </c>
      <c r="E74" s="143">
        <v>120</v>
      </c>
      <c r="F74" s="143">
        <v>120</v>
      </c>
      <c r="G74" s="143">
        <v>120</v>
      </c>
      <c r="H74" s="6" t="s">
        <v>775</v>
      </c>
      <c r="I74" s="6" t="s">
        <v>775</v>
      </c>
      <c r="J74" s="6" t="s">
        <v>775</v>
      </c>
      <c r="K74" s="6" t="s">
        <v>775</v>
      </c>
      <c r="L74" s="6" t="s">
        <v>775</v>
      </c>
      <c r="M74" s="6" t="s">
        <v>775</v>
      </c>
      <c r="N74" s="50" t="s">
        <v>2105</v>
      </c>
      <c r="O74" s="114"/>
    </row>
    <row r="75" spans="1:15" ht="32.25" customHeight="1" x14ac:dyDescent="0.25">
      <c r="A75" s="144" t="s">
        <v>338</v>
      </c>
      <c r="B75" s="353"/>
      <c r="C75" s="144" t="s">
        <v>331</v>
      </c>
      <c r="D75" s="143">
        <v>2018</v>
      </c>
      <c r="E75" s="143">
        <v>76</v>
      </c>
      <c r="F75" s="143">
        <v>76</v>
      </c>
      <c r="G75" s="143">
        <v>76</v>
      </c>
      <c r="H75" s="6" t="s">
        <v>775</v>
      </c>
      <c r="I75" s="6" t="s">
        <v>775</v>
      </c>
      <c r="J75" s="6" t="s">
        <v>775</v>
      </c>
      <c r="K75" s="6" t="s">
        <v>775</v>
      </c>
      <c r="L75" s="6" t="s">
        <v>775</v>
      </c>
      <c r="M75" s="6" t="s">
        <v>775</v>
      </c>
      <c r="N75" s="50" t="s">
        <v>2105</v>
      </c>
      <c r="O75" s="114"/>
    </row>
    <row r="76" spans="1:15" ht="30.75" customHeight="1" x14ac:dyDescent="0.25">
      <c r="A76" s="144" t="s">
        <v>339</v>
      </c>
      <c r="B76" s="353"/>
      <c r="C76" s="144" t="s">
        <v>331</v>
      </c>
      <c r="D76" s="143">
        <v>2018</v>
      </c>
      <c r="E76" s="143">
        <v>68</v>
      </c>
      <c r="F76" s="143">
        <v>68</v>
      </c>
      <c r="G76" s="143">
        <v>68</v>
      </c>
      <c r="H76" s="6" t="s">
        <v>775</v>
      </c>
      <c r="I76" s="6" t="s">
        <v>775</v>
      </c>
      <c r="J76" s="6" t="s">
        <v>775</v>
      </c>
      <c r="K76" s="6" t="s">
        <v>775</v>
      </c>
      <c r="L76" s="6" t="s">
        <v>775</v>
      </c>
      <c r="M76" s="6" t="s">
        <v>775</v>
      </c>
      <c r="N76" s="50" t="s">
        <v>2105</v>
      </c>
      <c r="O76" s="114"/>
    </row>
    <row r="77" spans="1:15" ht="32.25" customHeight="1" x14ac:dyDescent="0.25">
      <c r="A77" s="144" t="s">
        <v>340</v>
      </c>
      <c r="B77" s="353" t="s">
        <v>2218</v>
      </c>
      <c r="C77" s="144" t="s">
        <v>341</v>
      </c>
      <c r="D77" s="143">
        <v>2018</v>
      </c>
      <c r="E77" s="143">
        <v>300</v>
      </c>
      <c r="F77" s="143">
        <v>297.911</v>
      </c>
      <c r="G77" s="143">
        <v>297.911</v>
      </c>
      <c r="H77" s="6" t="s">
        <v>775</v>
      </c>
      <c r="I77" s="6" t="s">
        <v>775</v>
      </c>
      <c r="J77" s="6" t="s">
        <v>775</v>
      </c>
      <c r="K77" s="6" t="s">
        <v>775</v>
      </c>
      <c r="L77" s="6" t="s">
        <v>775</v>
      </c>
      <c r="M77" s="6" t="s">
        <v>775</v>
      </c>
      <c r="N77" s="50" t="s">
        <v>2105</v>
      </c>
      <c r="O77" s="114"/>
    </row>
    <row r="78" spans="1:15" ht="42" customHeight="1" x14ac:dyDescent="0.25">
      <c r="A78" s="144" t="s">
        <v>2219</v>
      </c>
      <c r="B78" s="353"/>
      <c r="C78" s="144" t="s">
        <v>42</v>
      </c>
      <c r="D78" s="143">
        <v>2018</v>
      </c>
      <c r="E78" s="143">
        <v>600</v>
      </c>
      <c r="F78" s="143">
        <v>598.4</v>
      </c>
      <c r="G78" s="143">
        <v>598.4</v>
      </c>
      <c r="H78" s="6" t="s">
        <v>775</v>
      </c>
      <c r="I78" s="6" t="s">
        <v>775</v>
      </c>
      <c r="J78" s="6" t="s">
        <v>775</v>
      </c>
      <c r="K78" s="6" t="s">
        <v>775</v>
      </c>
      <c r="L78" s="6" t="s">
        <v>775</v>
      </c>
      <c r="M78" s="6" t="s">
        <v>775</v>
      </c>
      <c r="N78" s="50" t="s">
        <v>2105</v>
      </c>
      <c r="O78" s="114"/>
    </row>
    <row r="79" spans="1:15" ht="42.75" customHeight="1" x14ac:dyDescent="0.25">
      <c r="A79" s="144" t="s">
        <v>342</v>
      </c>
      <c r="B79" s="353"/>
      <c r="C79" s="144" t="s">
        <v>42</v>
      </c>
      <c r="D79" s="143">
        <v>2018</v>
      </c>
      <c r="E79" s="143">
        <v>300</v>
      </c>
      <c r="F79" s="143">
        <v>300</v>
      </c>
      <c r="G79" s="6" t="s">
        <v>775</v>
      </c>
      <c r="H79" s="6" t="s">
        <v>775</v>
      </c>
      <c r="I79" s="143">
        <v>299.86</v>
      </c>
      <c r="J79" s="6" t="s">
        <v>775</v>
      </c>
      <c r="K79" s="6" t="s">
        <v>775</v>
      </c>
      <c r="L79" s="6" t="s">
        <v>775</v>
      </c>
      <c r="M79" s="6" t="s">
        <v>775</v>
      </c>
      <c r="N79" s="50" t="s">
        <v>2105</v>
      </c>
      <c r="O79" s="114"/>
    </row>
    <row r="80" spans="1:15" ht="42.75" customHeight="1" x14ac:dyDescent="0.25">
      <c r="A80" s="144" t="s">
        <v>2220</v>
      </c>
      <c r="B80" s="353"/>
      <c r="C80" s="144" t="s">
        <v>42</v>
      </c>
      <c r="D80" s="143">
        <v>2018</v>
      </c>
      <c r="E80" s="143">
        <v>350</v>
      </c>
      <c r="F80" s="143">
        <v>350</v>
      </c>
      <c r="G80" s="6" t="s">
        <v>775</v>
      </c>
      <c r="H80" s="6" t="s">
        <v>775</v>
      </c>
      <c r="I80" s="143">
        <v>350</v>
      </c>
      <c r="J80" s="6" t="s">
        <v>775</v>
      </c>
      <c r="K80" s="6" t="s">
        <v>775</v>
      </c>
      <c r="L80" s="6" t="s">
        <v>775</v>
      </c>
      <c r="M80" s="6" t="s">
        <v>775</v>
      </c>
      <c r="N80" s="50" t="s">
        <v>2105</v>
      </c>
      <c r="O80" s="114"/>
    </row>
    <row r="81" spans="1:15" ht="41.25" customHeight="1" x14ac:dyDescent="0.25">
      <c r="A81" s="144" t="s">
        <v>343</v>
      </c>
      <c r="B81" s="144" t="s">
        <v>2218</v>
      </c>
      <c r="C81" s="144" t="s">
        <v>42</v>
      </c>
      <c r="D81" s="143">
        <v>2018</v>
      </c>
      <c r="E81" s="143">
        <v>200</v>
      </c>
      <c r="F81" s="143">
        <v>200</v>
      </c>
      <c r="G81" s="6" t="s">
        <v>775</v>
      </c>
      <c r="H81" s="6" t="s">
        <v>775</v>
      </c>
      <c r="I81" s="143">
        <v>200</v>
      </c>
      <c r="J81" s="6" t="s">
        <v>775</v>
      </c>
      <c r="K81" s="6" t="s">
        <v>775</v>
      </c>
      <c r="L81" s="6" t="s">
        <v>775</v>
      </c>
      <c r="M81" s="6" t="s">
        <v>775</v>
      </c>
      <c r="N81" s="50" t="s">
        <v>2105</v>
      </c>
      <c r="O81" s="114"/>
    </row>
    <row r="82" spans="1:15" ht="42.75" customHeight="1" x14ac:dyDescent="0.25">
      <c r="A82" s="144" t="s">
        <v>354</v>
      </c>
      <c r="B82" s="353" t="s">
        <v>353</v>
      </c>
      <c r="C82" s="144" t="s">
        <v>344</v>
      </c>
      <c r="D82" s="143">
        <v>2018</v>
      </c>
      <c r="E82" s="143">
        <v>896.1</v>
      </c>
      <c r="F82" s="143">
        <v>831.72</v>
      </c>
      <c r="G82" s="143">
        <v>831.72</v>
      </c>
      <c r="H82" s="6" t="s">
        <v>775</v>
      </c>
      <c r="I82" s="6" t="s">
        <v>775</v>
      </c>
      <c r="J82" s="6" t="s">
        <v>775</v>
      </c>
      <c r="K82" s="6" t="s">
        <v>775</v>
      </c>
      <c r="L82" s="6" t="s">
        <v>775</v>
      </c>
      <c r="M82" s="6" t="s">
        <v>775</v>
      </c>
      <c r="N82" s="50" t="s">
        <v>2105</v>
      </c>
      <c r="O82" s="114"/>
    </row>
    <row r="83" spans="1:15" ht="42.75" customHeight="1" x14ac:dyDescent="0.25">
      <c r="A83" s="144" t="s">
        <v>345</v>
      </c>
      <c r="B83" s="353"/>
      <c r="C83" s="144" t="s">
        <v>344</v>
      </c>
      <c r="D83" s="143">
        <v>2018</v>
      </c>
      <c r="E83" s="143">
        <v>300</v>
      </c>
      <c r="F83" s="143">
        <v>294.05399999999997</v>
      </c>
      <c r="G83" s="143">
        <v>294.05399999999997</v>
      </c>
      <c r="H83" s="6" t="s">
        <v>775</v>
      </c>
      <c r="I83" s="6" t="s">
        <v>775</v>
      </c>
      <c r="J83" s="6" t="s">
        <v>775</v>
      </c>
      <c r="K83" s="6" t="s">
        <v>775</v>
      </c>
      <c r="L83" s="6" t="s">
        <v>775</v>
      </c>
      <c r="M83" s="6" t="s">
        <v>775</v>
      </c>
      <c r="N83" s="50" t="s">
        <v>2105</v>
      </c>
      <c r="O83" s="114"/>
    </row>
    <row r="84" spans="1:15" ht="53.25" customHeight="1" x14ac:dyDescent="0.25">
      <c r="A84" s="144" t="s">
        <v>346</v>
      </c>
      <c r="B84" s="353"/>
      <c r="C84" s="144" t="s">
        <v>344</v>
      </c>
      <c r="D84" s="143">
        <v>2018</v>
      </c>
      <c r="E84" s="143">
        <v>200</v>
      </c>
      <c r="F84" s="143">
        <v>199.40100000000001</v>
      </c>
      <c r="G84" s="143">
        <v>199.40100000000001</v>
      </c>
      <c r="H84" s="6" t="s">
        <v>775</v>
      </c>
      <c r="I84" s="6" t="s">
        <v>775</v>
      </c>
      <c r="J84" s="6" t="s">
        <v>775</v>
      </c>
      <c r="K84" s="6" t="s">
        <v>775</v>
      </c>
      <c r="L84" s="6" t="s">
        <v>775</v>
      </c>
      <c r="M84" s="6" t="s">
        <v>775</v>
      </c>
      <c r="N84" s="50" t="s">
        <v>2105</v>
      </c>
      <c r="O84" s="114"/>
    </row>
    <row r="85" spans="1:15" ht="42.75" customHeight="1" x14ac:dyDescent="0.25">
      <c r="A85" s="144" t="s">
        <v>347</v>
      </c>
      <c r="B85" s="353"/>
      <c r="C85" s="144" t="s">
        <v>344</v>
      </c>
      <c r="D85" s="143">
        <v>2018</v>
      </c>
      <c r="E85" s="143">
        <v>198</v>
      </c>
      <c r="F85" s="143">
        <v>198</v>
      </c>
      <c r="G85" s="143">
        <v>198</v>
      </c>
      <c r="H85" s="6" t="s">
        <v>775</v>
      </c>
      <c r="I85" s="6" t="s">
        <v>775</v>
      </c>
      <c r="J85" s="6" t="s">
        <v>775</v>
      </c>
      <c r="K85" s="6" t="s">
        <v>775</v>
      </c>
      <c r="L85" s="6" t="s">
        <v>775</v>
      </c>
      <c r="M85" s="6" t="s">
        <v>775</v>
      </c>
      <c r="N85" s="50" t="s">
        <v>2105</v>
      </c>
      <c r="O85" s="114"/>
    </row>
    <row r="86" spans="1:15" ht="42.75" customHeight="1" x14ac:dyDescent="0.25">
      <c r="A86" s="144" t="s">
        <v>348</v>
      </c>
      <c r="B86" s="353"/>
      <c r="C86" s="144" t="s">
        <v>344</v>
      </c>
      <c r="D86" s="143">
        <v>2018</v>
      </c>
      <c r="E86" s="143">
        <v>300</v>
      </c>
      <c r="F86" s="143">
        <v>297.06</v>
      </c>
      <c r="G86" s="143">
        <v>297.06</v>
      </c>
      <c r="H86" s="6" t="s">
        <v>775</v>
      </c>
      <c r="I86" s="6" t="s">
        <v>775</v>
      </c>
      <c r="J86" s="6" t="s">
        <v>775</v>
      </c>
      <c r="K86" s="6" t="s">
        <v>775</v>
      </c>
      <c r="L86" s="6" t="s">
        <v>775</v>
      </c>
      <c r="M86" s="6" t="s">
        <v>775</v>
      </c>
      <c r="N86" s="50" t="s">
        <v>2105</v>
      </c>
      <c r="O86" s="114"/>
    </row>
    <row r="87" spans="1:15" ht="41.25" customHeight="1" x14ac:dyDescent="0.25">
      <c r="A87" s="144" t="s">
        <v>349</v>
      </c>
      <c r="B87" s="353"/>
      <c r="C87" s="144" t="s">
        <v>344</v>
      </c>
      <c r="D87" s="143">
        <v>2018</v>
      </c>
      <c r="E87" s="143">
        <v>777.65</v>
      </c>
      <c r="F87" s="143">
        <v>777.65</v>
      </c>
      <c r="G87" s="143"/>
      <c r="H87" s="6" t="s">
        <v>775</v>
      </c>
      <c r="I87" s="143">
        <v>777.65</v>
      </c>
      <c r="J87" s="6" t="s">
        <v>775</v>
      </c>
      <c r="K87" s="6" t="s">
        <v>775</v>
      </c>
      <c r="L87" s="6" t="s">
        <v>775</v>
      </c>
      <c r="M87" s="6" t="s">
        <v>775</v>
      </c>
      <c r="N87" s="50" t="s">
        <v>2105</v>
      </c>
      <c r="O87" s="114"/>
    </row>
    <row r="88" spans="1:15" ht="54" customHeight="1" x14ac:dyDescent="0.25">
      <c r="A88" s="144" t="s">
        <v>350</v>
      </c>
      <c r="B88" s="353"/>
      <c r="C88" s="144" t="s">
        <v>344</v>
      </c>
      <c r="D88" s="143">
        <v>2018</v>
      </c>
      <c r="E88" s="143">
        <v>1480</v>
      </c>
      <c r="F88" s="143">
        <v>1480</v>
      </c>
      <c r="G88" s="143"/>
      <c r="H88" s="6" t="s">
        <v>775</v>
      </c>
      <c r="I88" s="143">
        <v>1480</v>
      </c>
      <c r="J88" s="6" t="s">
        <v>775</v>
      </c>
      <c r="K88" s="6" t="s">
        <v>775</v>
      </c>
      <c r="L88" s="6" t="s">
        <v>775</v>
      </c>
      <c r="M88" s="6" t="s">
        <v>775</v>
      </c>
      <c r="N88" s="50" t="s">
        <v>2105</v>
      </c>
      <c r="O88" s="114"/>
    </row>
    <row r="89" spans="1:15" ht="14.25" customHeight="1" x14ac:dyDescent="0.25">
      <c r="A89" s="345" t="s">
        <v>1255</v>
      </c>
      <c r="B89" s="345"/>
      <c r="C89" s="345"/>
      <c r="D89" s="345"/>
      <c r="E89" s="345"/>
      <c r="F89" s="345"/>
      <c r="G89" s="345"/>
      <c r="H89" s="345"/>
      <c r="I89" s="345"/>
      <c r="J89" s="345"/>
      <c r="K89" s="345"/>
      <c r="L89" s="345"/>
      <c r="M89" s="345"/>
      <c r="N89" s="345"/>
      <c r="O89" s="114"/>
    </row>
    <row r="90" spans="1:15" ht="117.75" customHeight="1" x14ac:dyDescent="0.25">
      <c r="A90" s="144" t="s">
        <v>1465</v>
      </c>
      <c r="B90" s="144" t="s">
        <v>1411</v>
      </c>
      <c r="C90" s="144" t="s">
        <v>2221</v>
      </c>
      <c r="D90" s="143">
        <v>2018</v>
      </c>
      <c r="E90" s="143">
        <v>220</v>
      </c>
      <c r="F90" s="143">
        <v>220</v>
      </c>
      <c r="G90" s="143">
        <v>220</v>
      </c>
      <c r="H90" s="6" t="s">
        <v>775</v>
      </c>
      <c r="I90" s="6" t="s">
        <v>775</v>
      </c>
      <c r="J90" s="6" t="s">
        <v>775</v>
      </c>
      <c r="K90" s="6" t="s">
        <v>775</v>
      </c>
      <c r="L90" s="6" t="s">
        <v>775</v>
      </c>
      <c r="M90" s="144" t="s">
        <v>2222</v>
      </c>
      <c r="N90" s="144" t="s">
        <v>2223</v>
      </c>
      <c r="O90" s="114"/>
    </row>
    <row r="91" spans="1:15" ht="84" customHeight="1" x14ac:dyDescent="0.25">
      <c r="A91" s="144" t="s">
        <v>2224</v>
      </c>
      <c r="B91" s="353" t="s">
        <v>531</v>
      </c>
      <c r="C91" s="144" t="s">
        <v>2225</v>
      </c>
      <c r="D91" s="143">
        <v>2018</v>
      </c>
      <c r="E91" s="143">
        <v>82.4</v>
      </c>
      <c r="F91" s="143">
        <v>82.4</v>
      </c>
      <c r="G91" s="143">
        <v>82.4</v>
      </c>
      <c r="H91" s="6" t="s">
        <v>775</v>
      </c>
      <c r="I91" s="6" t="s">
        <v>775</v>
      </c>
      <c r="J91" s="6" t="s">
        <v>775</v>
      </c>
      <c r="K91" s="6" t="s">
        <v>775</v>
      </c>
      <c r="L91" s="6" t="s">
        <v>775</v>
      </c>
      <c r="M91" s="144" t="s">
        <v>2226</v>
      </c>
      <c r="N91" s="144" t="s">
        <v>2223</v>
      </c>
      <c r="O91" s="114"/>
    </row>
    <row r="92" spans="1:15" ht="84.75" customHeight="1" x14ac:dyDescent="0.25">
      <c r="A92" s="144" t="s">
        <v>1466</v>
      </c>
      <c r="B92" s="353"/>
      <c r="C92" s="144" t="s">
        <v>2225</v>
      </c>
      <c r="D92" s="143">
        <v>2018</v>
      </c>
      <c r="E92" s="143">
        <v>660</v>
      </c>
      <c r="F92" s="143">
        <v>660</v>
      </c>
      <c r="G92" s="143">
        <v>660</v>
      </c>
      <c r="H92" s="6" t="s">
        <v>775</v>
      </c>
      <c r="I92" s="6" t="s">
        <v>775</v>
      </c>
      <c r="J92" s="6" t="s">
        <v>775</v>
      </c>
      <c r="K92" s="6" t="s">
        <v>775</v>
      </c>
      <c r="L92" s="6" t="s">
        <v>775</v>
      </c>
      <c r="M92" s="144" t="s">
        <v>2226</v>
      </c>
      <c r="N92" s="144" t="s">
        <v>2223</v>
      </c>
      <c r="O92" s="114"/>
    </row>
    <row r="93" spans="1:15" ht="96" customHeight="1" x14ac:dyDescent="0.25">
      <c r="A93" s="144" t="s">
        <v>1467</v>
      </c>
      <c r="B93" s="353"/>
      <c r="C93" s="144" t="s">
        <v>2225</v>
      </c>
      <c r="D93" s="143">
        <v>2018</v>
      </c>
      <c r="E93" s="143">
        <v>190</v>
      </c>
      <c r="F93" s="143">
        <v>190</v>
      </c>
      <c r="G93" s="143">
        <v>190</v>
      </c>
      <c r="H93" s="6" t="s">
        <v>775</v>
      </c>
      <c r="I93" s="6" t="s">
        <v>775</v>
      </c>
      <c r="J93" s="6" t="s">
        <v>775</v>
      </c>
      <c r="K93" s="6" t="s">
        <v>775</v>
      </c>
      <c r="L93" s="6" t="s">
        <v>775</v>
      </c>
      <c r="M93" s="144" t="s">
        <v>2226</v>
      </c>
      <c r="N93" s="144" t="s">
        <v>2223</v>
      </c>
      <c r="O93" s="114"/>
    </row>
    <row r="94" spans="1:15" ht="51.75" customHeight="1" x14ac:dyDescent="0.25">
      <c r="A94" s="144" t="s">
        <v>1468</v>
      </c>
      <c r="B94" s="353" t="s">
        <v>488</v>
      </c>
      <c r="C94" s="144" t="s">
        <v>60</v>
      </c>
      <c r="D94" s="143">
        <v>2018</v>
      </c>
      <c r="E94" s="143">
        <v>1500</v>
      </c>
      <c r="F94" s="143">
        <v>1519</v>
      </c>
      <c r="G94" s="6" t="s">
        <v>775</v>
      </c>
      <c r="H94" s="143">
        <v>450</v>
      </c>
      <c r="I94" s="143">
        <v>1069</v>
      </c>
      <c r="J94" s="6" t="s">
        <v>775</v>
      </c>
      <c r="K94" s="6" t="s">
        <v>775</v>
      </c>
      <c r="L94" s="6" t="s">
        <v>775</v>
      </c>
      <c r="M94" s="144" t="s">
        <v>1469</v>
      </c>
      <c r="N94" s="144" t="s">
        <v>2223</v>
      </c>
      <c r="O94" s="114"/>
    </row>
    <row r="95" spans="1:15" ht="64.5" customHeight="1" x14ac:dyDescent="0.25">
      <c r="A95" s="144" t="s">
        <v>1470</v>
      </c>
      <c r="B95" s="353"/>
      <c r="C95" s="144" t="s">
        <v>60</v>
      </c>
      <c r="D95" s="143">
        <v>2018</v>
      </c>
      <c r="E95" s="143">
        <v>991</v>
      </c>
      <c r="F95" s="143">
        <v>991</v>
      </c>
      <c r="G95" s="6" t="s">
        <v>775</v>
      </c>
      <c r="H95" s="143">
        <v>45</v>
      </c>
      <c r="I95" s="143">
        <v>946</v>
      </c>
      <c r="J95" s="6" t="s">
        <v>775</v>
      </c>
      <c r="K95" s="6" t="s">
        <v>775</v>
      </c>
      <c r="L95" s="6" t="s">
        <v>775</v>
      </c>
      <c r="M95" s="144" t="s">
        <v>1471</v>
      </c>
      <c r="N95" s="144" t="s">
        <v>2223</v>
      </c>
      <c r="O95" s="114"/>
    </row>
    <row r="96" spans="1:15" ht="53.25" customHeight="1" x14ac:dyDescent="0.25">
      <c r="A96" s="144" t="s">
        <v>2227</v>
      </c>
      <c r="B96" s="353"/>
      <c r="C96" s="144" t="s">
        <v>60</v>
      </c>
      <c r="D96" s="143">
        <v>2018</v>
      </c>
      <c r="E96" s="143">
        <v>300</v>
      </c>
      <c r="F96" s="143">
        <v>300</v>
      </c>
      <c r="G96" s="6" t="s">
        <v>775</v>
      </c>
      <c r="H96" s="143">
        <v>300</v>
      </c>
      <c r="I96" s="6" t="s">
        <v>775</v>
      </c>
      <c r="J96" s="6" t="s">
        <v>775</v>
      </c>
      <c r="K96" s="6" t="s">
        <v>775</v>
      </c>
      <c r="L96" s="6" t="s">
        <v>775</v>
      </c>
      <c r="M96" s="144" t="s">
        <v>1469</v>
      </c>
      <c r="N96" s="144" t="s">
        <v>2223</v>
      </c>
      <c r="O96" s="114"/>
    </row>
    <row r="97" spans="1:15" ht="75" customHeight="1" x14ac:dyDescent="0.25">
      <c r="A97" s="144" t="s">
        <v>1472</v>
      </c>
      <c r="B97" s="353" t="s">
        <v>702</v>
      </c>
      <c r="C97" s="144" t="s">
        <v>42</v>
      </c>
      <c r="D97" s="143">
        <v>2018</v>
      </c>
      <c r="E97" s="143">
        <v>1500</v>
      </c>
      <c r="F97" s="143">
        <v>1500</v>
      </c>
      <c r="G97" s="143">
        <v>1500</v>
      </c>
      <c r="H97" s="6" t="s">
        <v>775</v>
      </c>
      <c r="I97" s="6" t="s">
        <v>775</v>
      </c>
      <c r="J97" s="6" t="s">
        <v>775</v>
      </c>
      <c r="K97" s="6" t="s">
        <v>775</v>
      </c>
      <c r="L97" s="6" t="s">
        <v>775</v>
      </c>
      <c r="M97" s="144" t="s">
        <v>2228</v>
      </c>
      <c r="N97" s="144" t="s">
        <v>2223</v>
      </c>
      <c r="O97" s="114"/>
    </row>
    <row r="98" spans="1:15" ht="84" customHeight="1" x14ac:dyDescent="0.25">
      <c r="A98" s="144" t="s">
        <v>2229</v>
      </c>
      <c r="B98" s="353"/>
      <c r="C98" s="144" t="s">
        <v>42</v>
      </c>
      <c r="D98" s="143">
        <v>2018</v>
      </c>
      <c r="E98" s="143">
        <v>200</v>
      </c>
      <c r="F98" s="143">
        <v>200</v>
      </c>
      <c r="G98" s="143">
        <v>200</v>
      </c>
      <c r="H98" s="6" t="s">
        <v>775</v>
      </c>
      <c r="I98" s="6" t="s">
        <v>775</v>
      </c>
      <c r="J98" s="6" t="s">
        <v>775</v>
      </c>
      <c r="K98" s="6" t="s">
        <v>775</v>
      </c>
      <c r="L98" s="6" t="s">
        <v>775</v>
      </c>
      <c r="M98" s="144" t="s">
        <v>2228</v>
      </c>
      <c r="N98" s="144" t="s">
        <v>2223</v>
      </c>
      <c r="O98" s="114"/>
    </row>
    <row r="99" spans="1:15" ht="95.25" customHeight="1" x14ac:dyDescent="0.25">
      <c r="A99" s="144" t="s">
        <v>1473</v>
      </c>
      <c r="B99" s="155" t="s">
        <v>144</v>
      </c>
      <c r="C99" s="144" t="s">
        <v>74</v>
      </c>
      <c r="D99" s="143">
        <v>2018</v>
      </c>
      <c r="E99" s="143">
        <v>50</v>
      </c>
      <c r="F99" s="143">
        <v>50</v>
      </c>
      <c r="G99" s="143">
        <v>50</v>
      </c>
      <c r="H99" s="6" t="s">
        <v>775</v>
      </c>
      <c r="I99" s="6" t="s">
        <v>775</v>
      </c>
      <c r="J99" s="6" t="s">
        <v>775</v>
      </c>
      <c r="K99" s="6" t="s">
        <v>775</v>
      </c>
      <c r="L99" s="6" t="s">
        <v>775</v>
      </c>
      <c r="M99" s="144" t="s">
        <v>2230</v>
      </c>
      <c r="N99" s="144" t="s">
        <v>2223</v>
      </c>
      <c r="O99" s="114"/>
    </row>
    <row r="100" spans="1:15" ht="54" customHeight="1" x14ac:dyDescent="0.25">
      <c r="A100" s="144" t="s">
        <v>1474</v>
      </c>
      <c r="B100" s="353" t="s">
        <v>144</v>
      </c>
      <c r="C100" s="144" t="s">
        <v>74</v>
      </c>
      <c r="D100" s="143">
        <v>2018</v>
      </c>
      <c r="E100" s="143">
        <v>60</v>
      </c>
      <c r="F100" s="143">
        <v>60</v>
      </c>
      <c r="G100" s="6" t="s">
        <v>775</v>
      </c>
      <c r="H100" s="143">
        <v>60</v>
      </c>
      <c r="I100" s="6" t="s">
        <v>775</v>
      </c>
      <c r="J100" s="6" t="s">
        <v>775</v>
      </c>
      <c r="K100" s="6" t="s">
        <v>775</v>
      </c>
      <c r="L100" s="6" t="s">
        <v>775</v>
      </c>
      <c r="M100" s="144" t="s">
        <v>2230</v>
      </c>
      <c r="N100" s="144" t="s">
        <v>2223</v>
      </c>
      <c r="O100" s="114"/>
    </row>
    <row r="101" spans="1:15" ht="54" customHeight="1" x14ac:dyDescent="0.25">
      <c r="A101" s="144" t="s">
        <v>1475</v>
      </c>
      <c r="B101" s="353"/>
      <c r="C101" s="144" t="s">
        <v>74</v>
      </c>
      <c r="D101" s="143">
        <v>2018</v>
      </c>
      <c r="E101" s="143">
        <v>96.6</v>
      </c>
      <c r="F101" s="143">
        <v>96.6</v>
      </c>
      <c r="G101" s="6" t="s">
        <v>775</v>
      </c>
      <c r="H101" s="143">
        <v>96.6</v>
      </c>
      <c r="I101" s="6" t="s">
        <v>775</v>
      </c>
      <c r="J101" s="6" t="s">
        <v>775</v>
      </c>
      <c r="K101" s="6" t="s">
        <v>775</v>
      </c>
      <c r="L101" s="6" t="s">
        <v>775</v>
      </c>
      <c r="M101" s="144" t="s">
        <v>2230</v>
      </c>
      <c r="N101" s="144" t="s">
        <v>2223</v>
      </c>
      <c r="O101" s="114"/>
    </row>
    <row r="102" spans="1:15" ht="12.75" customHeight="1" x14ac:dyDescent="0.25">
      <c r="A102" s="386" t="s">
        <v>397</v>
      </c>
      <c r="B102" s="386"/>
      <c r="C102" s="386"/>
      <c r="D102" s="386"/>
      <c r="E102" s="386"/>
      <c r="F102" s="386"/>
      <c r="G102" s="386"/>
      <c r="H102" s="386"/>
      <c r="I102" s="386"/>
      <c r="J102" s="386"/>
      <c r="K102" s="386"/>
      <c r="L102" s="386"/>
      <c r="M102" s="386"/>
      <c r="N102" s="386"/>
      <c r="O102" s="114"/>
    </row>
    <row r="103" spans="1:15" ht="32.25" customHeight="1" x14ac:dyDescent="0.25">
      <c r="A103" s="144" t="s">
        <v>422</v>
      </c>
      <c r="B103" s="353" t="s">
        <v>423</v>
      </c>
      <c r="C103" s="144" t="s">
        <v>1260</v>
      </c>
      <c r="D103" s="143">
        <v>2018</v>
      </c>
      <c r="E103" s="143">
        <v>2771.8</v>
      </c>
      <c r="F103" s="53">
        <v>2771.8</v>
      </c>
      <c r="G103" s="143">
        <v>2771.8</v>
      </c>
      <c r="H103" s="6" t="s">
        <v>775</v>
      </c>
      <c r="I103" s="6" t="s">
        <v>775</v>
      </c>
      <c r="J103" s="6" t="s">
        <v>775</v>
      </c>
      <c r="K103" s="6" t="s">
        <v>775</v>
      </c>
      <c r="L103" s="6" t="s">
        <v>775</v>
      </c>
      <c r="M103" s="144" t="s">
        <v>424</v>
      </c>
      <c r="N103" s="144" t="s">
        <v>2223</v>
      </c>
      <c r="O103" s="114"/>
    </row>
    <row r="104" spans="1:15" ht="30.75" customHeight="1" x14ac:dyDescent="0.25">
      <c r="A104" s="144" t="s">
        <v>2231</v>
      </c>
      <c r="B104" s="353"/>
      <c r="C104" s="144" t="s">
        <v>1260</v>
      </c>
      <c r="D104" s="143">
        <v>2018</v>
      </c>
      <c r="E104" s="143">
        <v>724</v>
      </c>
      <c r="F104" s="53">
        <v>724</v>
      </c>
      <c r="G104" s="143">
        <v>724</v>
      </c>
      <c r="H104" s="6" t="s">
        <v>775</v>
      </c>
      <c r="I104" s="6" t="s">
        <v>775</v>
      </c>
      <c r="J104" s="6" t="s">
        <v>775</v>
      </c>
      <c r="K104" s="6" t="s">
        <v>775</v>
      </c>
      <c r="L104" s="6" t="s">
        <v>775</v>
      </c>
      <c r="M104" s="144" t="s">
        <v>420</v>
      </c>
      <c r="N104" s="144" t="s">
        <v>2223</v>
      </c>
      <c r="O104" s="114"/>
    </row>
    <row r="105" spans="1:15" ht="30" customHeight="1" x14ac:dyDescent="0.25">
      <c r="A105" s="144" t="s">
        <v>421</v>
      </c>
      <c r="B105" s="353" t="s">
        <v>1521</v>
      </c>
      <c r="C105" s="144" t="s">
        <v>51</v>
      </c>
      <c r="D105" s="143">
        <v>2018</v>
      </c>
      <c r="E105" s="143">
        <v>100</v>
      </c>
      <c r="F105" s="53">
        <v>100</v>
      </c>
      <c r="G105" s="143">
        <v>100</v>
      </c>
      <c r="H105" s="6" t="s">
        <v>775</v>
      </c>
      <c r="I105" s="6" t="s">
        <v>775</v>
      </c>
      <c r="J105" s="6" t="s">
        <v>775</v>
      </c>
      <c r="K105" s="6" t="s">
        <v>775</v>
      </c>
      <c r="L105" s="6" t="s">
        <v>775</v>
      </c>
      <c r="M105" s="144" t="s">
        <v>399</v>
      </c>
      <c r="N105" s="144" t="s">
        <v>2223</v>
      </c>
      <c r="O105" s="114"/>
    </row>
    <row r="106" spans="1:15" ht="41.25" customHeight="1" x14ac:dyDescent="0.25">
      <c r="A106" s="144" t="s">
        <v>2232</v>
      </c>
      <c r="B106" s="353"/>
      <c r="C106" s="144" t="s">
        <v>51</v>
      </c>
      <c r="D106" s="143">
        <v>2018</v>
      </c>
      <c r="E106" s="143">
        <v>653.20000000000005</v>
      </c>
      <c r="F106" s="53">
        <v>653.20000000000005</v>
      </c>
      <c r="G106" s="143">
        <v>653.20000000000005</v>
      </c>
      <c r="H106" s="6" t="s">
        <v>775</v>
      </c>
      <c r="I106" s="6" t="s">
        <v>775</v>
      </c>
      <c r="J106" s="6" t="s">
        <v>775</v>
      </c>
      <c r="K106" s="6" t="s">
        <v>775</v>
      </c>
      <c r="L106" s="6" t="s">
        <v>775</v>
      </c>
      <c r="M106" s="144" t="s">
        <v>399</v>
      </c>
      <c r="N106" s="144" t="s">
        <v>2223</v>
      </c>
      <c r="O106" s="114"/>
    </row>
    <row r="107" spans="1:15" ht="42" customHeight="1" x14ac:dyDescent="0.25">
      <c r="A107" s="144" t="s">
        <v>2233</v>
      </c>
      <c r="B107" s="353"/>
      <c r="C107" s="144" t="s">
        <v>51</v>
      </c>
      <c r="D107" s="143">
        <v>2018</v>
      </c>
      <c r="E107" s="143">
        <v>638.94000000000005</v>
      </c>
      <c r="F107" s="53">
        <v>638.94000000000005</v>
      </c>
      <c r="G107" s="143">
        <v>638.94000000000005</v>
      </c>
      <c r="H107" s="6" t="s">
        <v>775</v>
      </c>
      <c r="I107" s="6" t="s">
        <v>775</v>
      </c>
      <c r="J107" s="6" t="s">
        <v>775</v>
      </c>
      <c r="K107" s="6" t="s">
        <v>775</v>
      </c>
      <c r="L107" s="6" t="s">
        <v>775</v>
      </c>
      <c r="M107" s="144" t="s">
        <v>399</v>
      </c>
      <c r="N107" s="144" t="s">
        <v>2223</v>
      </c>
      <c r="O107" s="114"/>
    </row>
    <row r="108" spans="1:15" ht="30.75" customHeight="1" x14ac:dyDescent="0.25">
      <c r="A108" s="144" t="s">
        <v>425</v>
      </c>
      <c r="B108" s="353"/>
      <c r="C108" s="144" t="s">
        <v>51</v>
      </c>
      <c r="D108" s="143">
        <v>2018</v>
      </c>
      <c r="E108" s="143">
        <v>99</v>
      </c>
      <c r="F108" s="53">
        <v>99</v>
      </c>
      <c r="G108" s="143">
        <v>99</v>
      </c>
      <c r="H108" s="6" t="s">
        <v>775</v>
      </c>
      <c r="I108" s="6" t="s">
        <v>775</v>
      </c>
      <c r="J108" s="6" t="s">
        <v>775</v>
      </c>
      <c r="K108" s="6" t="s">
        <v>775</v>
      </c>
      <c r="L108" s="6" t="s">
        <v>775</v>
      </c>
      <c r="M108" s="144" t="s">
        <v>399</v>
      </c>
      <c r="N108" s="144" t="s">
        <v>2223</v>
      </c>
      <c r="O108" s="114"/>
    </row>
    <row r="109" spans="1:15" ht="31.5" customHeight="1" x14ac:dyDescent="0.25">
      <c r="A109" s="144" t="s">
        <v>429</v>
      </c>
      <c r="B109" s="353"/>
      <c r="C109" s="144" t="s">
        <v>51</v>
      </c>
      <c r="D109" s="143">
        <v>2018</v>
      </c>
      <c r="E109" s="143">
        <v>244.6</v>
      </c>
      <c r="F109" s="53">
        <v>244.6</v>
      </c>
      <c r="G109" s="143">
        <v>244.6</v>
      </c>
      <c r="H109" s="6" t="s">
        <v>775</v>
      </c>
      <c r="I109" s="6" t="s">
        <v>775</v>
      </c>
      <c r="J109" s="6" t="s">
        <v>775</v>
      </c>
      <c r="K109" s="6" t="s">
        <v>775</v>
      </c>
      <c r="L109" s="6" t="s">
        <v>775</v>
      </c>
      <c r="M109" s="144" t="s">
        <v>894</v>
      </c>
      <c r="N109" s="144" t="s">
        <v>2223</v>
      </c>
      <c r="O109" s="114"/>
    </row>
    <row r="110" spans="1:15" ht="31.5" customHeight="1" x14ac:dyDescent="0.25">
      <c r="A110" s="144" t="s">
        <v>430</v>
      </c>
      <c r="B110" s="353"/>
      <c r="C110" s="144" t="s">
        <v>51</v>
      </c>
      <c r="D110" s="143">
        <v>2018</v>
      </c>
      <c r="E110" s="143">
        <v>61.4</v>
      </c>
      <c r="F110" s="143">
        <v>61.4</v>
      </c>
      <c r="G110" s="143">
        <v>61.4</v>
      </c>
      <c r="H110" s="6" t="s">
        <v>775</v>
      </c>
      <c r="I110" s="6" t="s">
        <v>775</v>
      </c>
      <c r="J110" s="6" t="s">
        <v>775</v>
      </c>
      <c r="K110" s="6" t="s">
        <v>775</v>
      </c>
      <c r="L110" s="6" t="s">
        <v>775</v>
      </c>
      <c r="M110" s="144" t="s">
        <v>399</v>
      </c>
      <c r="N110" s="144" t="s">
        <v>2223</v>
      </c>
      <c r="O110" s="114"/>
    </row>
    <row r="111" spans="1:15" ht="43.5" customHeight="1" x14ac:dyDescent="0.25">
      <c r="A111" s="144" t="s">
        <v>428</v>
      </c>
      <c r="B111" s="353" t="s">
        <v>436</v>
      </c>
      <c r="C111" s="144" t="s">
        <v>139</v>
      </c>
      <c r="D111" s="143">
        <v>2018</v>
      </c>
      <c r="E111" s="143">
        <v>99</v>
      </c>
      <c r="F111" s="53">
        <v>99</v>
      </c>
      <c r="G111" s="143">
        <v>99</v>
      </c>
      <c r="H111" s="6" t="s">
        <v>775</v>
      </c>
      <c r="I111" s="6" t="s">
        <v>775</v>
      </c>
      <c r="J111" s="6" t="s">
        <v>775</v>
      </c>
      <c r="K111" s="6" t="s">
        <v>775</v>
      </c>
      <c r="L111" s="6" t="s">
        <v>775</v>
      </c>
      <c r="M111" s="144" t="s">
        <v>424</v>
      </c>
      <c r="N111" s="144" t="s">
        <v>2223</v>
      </c>
      <c r="O111" s="114"/>
    </row>
    <row r="112" spans="1:15" ht="60.75" customHeight="1" x14ac:dyDescent="0.25">
      <c r="A112" s="144" t="s">
        <v>431</v>
      </c>
      <c r="B112" s="353"/>
      <c r="C112" s="144" t="s">
        <v>139</v>
      </c>
      <c r="D112" s="143">
        <v>2018</v>
      </c>
      <c r="E112" s="143">
        <v>40</v>
      </c>
      <c r="F112" s="53">
        <v>40</v>
      </c>
      <c r="G112" s="143">
        <v>40</v>
      </c>
      <c r="H112" s="6" t="s">
        <v>775</v>
      </c>
      <c r="I112" s="6" t="s">
        <v>775</v>
      </c>
      <c r="J112" s="6" t="s">
        <v>775</v>
      </c>
      <c r="K112" s="6" t="s">
        <v>775</v>
      </c>
      <c r="L112" s="6" t="s">
        <v>775</v>
      </c>
      <c r="M112" s="144" t="s">
        <v>424</v>
      </c>
      <c r="N112" s="144" t="s">
        <v>2223</v>
      </c>
      <c r="O112" s="114"/>
    </row>
    <row r="113" spans="1:15" ht="85.5" customHeight="1" x14ac:dyDescent="0.25">
      <c r="A113" s="144" t="s">
        <v>432</v>
      </c>
      <c r="B113" s="144" t="s">
        <v>433</v>
      </c>
      <c r="C113" s="144" t="s">
        <v>139</v>
      </c>
      <c r="D113" s="143">
        <v>2018</v>
      </c>
      <c r="E113" s="143">
        <v>155.30000000000001</v>
      </c>
      <c r="F113" s="53">
        <v>155.30000000000001</v>
      </c>
      <c r="G113" s="143">
        <v>155.30000000000001</v>
      </c>
      <c r="H113" s="6" t="s">
        <v>775</v>
      </c>
      <c r="I113" s="6" t="s">
        <v>775</v>
      </c>
      <c r="J113" s="6" t="s">
        <v>775</v>
      </c>
      <c r="K113" s="6" t="s">
        <v>775</v>
      </c>
      <c r="L113" s="6" t="s">
        <v>775</v>
      </c>
      <c r="M113" s="144" t="s">
        <v>2234</v>
      </c>
      <c r="N113" s="144" t="s">
        <v>2223</v>
      </c>
      <c r="O113" s="114"/>
    </row>
    <row r="114" spans="1:15" ht="42.75" customHeight="1" x14ac:dyDescent="0.25">
      <c r="A114" s="144" t="s">
        <v>426</v>
      </c>
      <c r="B114" s="144" t="s">
        <v>427</v>
      </c>
      <c r="C114" s="143" t="s">
        <v>775</v>
      </c>
      <c r="D114" s="143">
        <v>2018</v>
      </c>
      <c r="E114" s="143">
        <v>10.1</v>
      </c>
      <c r="F114" s="53">
        <v>10.1</v>
      </c>
      <c r="G114" s="143">
        <v>10.1</v>
      </c>
      <c r="H114" s="6" t="s">
        <v>775</v>
      </c>
      <c r="I114" s="6" t="s">
        <v>775</v>
      </c>
      <c r="J114" s="6" t="s">
        <v>775</v>
      </c>
      <c r="K114" s="6" t="s">
        <v>775</v>
      </c>
      <c r="L114" s="6" t="s">
        <v>775</v>
      </c>
      <c r="M114" s="144" t="s">
        <v>2235</v>
      </c>
      <c r="N114" s="144" t="s">
        <v>2223</v>
      </c>
      <c r="O114" s="114"/>
    </row>
    <row r="115" spans="1:15" ht="31.5" customHeight="1" x14ac:dyDescent="0.25">
      <c r="A115" s="144" t="s">
        <v>434</v>
      </c>
      <c r="B115" s="353" t="s">
        <v>435</v>
      </c>
      <c r="C115" s="144" t="s">
        <v>1260</v>
      </c>
      <c r="D115" s="143">
        <v>2018</v>
      </c>
      <c r="E115" s="143">
        <v>400</v>
      </c>
      <c r="F115" s="53">
        <v>400</v>
      </c>
      <c r="G115" s="143">
        <v>400</v>
      </c>
      <c r="H115" s="6" t="s">
        <v>775</v>
      </c>
      <c r="I115" s="6" t="s">
        <v>775</v>
      </c>
      <c r="J115" s="6" t="s">
        <v>775</v>
      </c>
      <c r="K115" s="6" t="s">
        <v>775</v>
      </c>
      <c r="L115" s="6" t="s">
        <v>775</v>
      </c>
      <c r="M115" s="144" t="s">
        <v>424</v>
      </c>
      <c r="N115" s="144" t="s">
        <v>2223</v>
      </c>
      <c r="O115" s="114"/>
    </row>
    <row r="116" spans="1:15" ht="32.25" customHeight="1" x14ac:dyDescent="0.25">
      <c r="A116" s="144" t="s">
        <v>2236</v>
      </c>
      <c r="B116" s="353"/>
      <c r="C116" s="144" t="s">
        <v>1260</v>
      </c>
      <c r="D116" s="143">
        <v>2018</v>
      </c>
      <c r="E116" s="143">
        <v>30</v>
      </c>
      <c r="F116" s="53">
        <v>30</v>
      </c>
      <c r="G116" s="143">
        <v>30</v>
      </c>
      <c r="H116" s="6" t="s">
        <v>775</v>
      </c>
      <c r="I116" s="6" t="s">
        <v>775</v>
      </c>
      <c r="J116" s="6" t="s">
        <v>775</v>
      </c>
      <c r="K116" s="6" t="s">
        <v>775</v>
      </c>
      <c r="L116" s="6" t="s">
        <v>775</v>
      </c>
      <c r="M116" s="144" t="s">
        <v>2237</v>
      </c>
      <c r="N116" s="144" t="s">
        <v>2223</v>
      </c>
      <c r="O116" s="114"/>
    </row>
    <row r="117" spans="1:15" ht="31.5" customHeight="1" x14ac:dyDescent="0.25">
      <c r="A117" s="144" t="s">
        <v>2238</v>
      </c>
      <c r="B117" s="353"/>
      <c r="C117" s="144" t="s">
        <v>1260</v>
      </c>
      <c r="D117" s="143">
        <v>2018</v>
      </c>
      <c r="E117" s="143">
        <v>250</v>
      </c>
      <c r="F117" s="53">
        <v>250</v>
      </c>
      <c r="G117" s="143">
        <v>250</v>
      </c>
      <c r="H117" s="6" t="s">
        <v>775</v>
      </c>
      <c r="I117" s="6" t="s">
        <v>775</v>
      </c>
      <c r="J117" s="6" t="s">
        <v>775</v>
      </c>
      <c r="K117" s="6" t="s">
        <v>775</v>
      </c>
      <c r="L117" s="6" t="s">
        <v>775</v>
      </c>
      <c r="M117" s="144" t="s">
        <v>2237</v>
      </c>
      <c r="N117" s="144" t="s">
        <v>2223</v>
      </c>
      <c r="O117" s="114"/>
    </row>
    <row r="118" spans="1:15" ht="14.25" customHeight="1" x14ac:dyDescent="0.25">
      <c r="A118" s="345" t="s">
        <v>1442</v>
      </c>
      <c r="B118" s="345"/>
      <c r="C118" s="345"/>
      <c r="D118" s="345"/>
      <c r="E118" s="345"/>
      <c r="F118" s="345"/>
      <c r="G118" s="345"/>
      <c r="H118" s="345"/>
      <c r="I118" s="345"/>
      <c r="J118" s="345"/>
      <c r="K118" s="345"/>
      <c r="L118" s="345"/>
      <c r="M118" s="345"/>
      <c r="N118" s="345"/>
      <c r="O118" s="114"/>
    </row>
    <row r="119" spans="1:15" ht="63.75" customHeight="1" x14ac:dyDescent="0.25">
      <c r="A119" s="151" t="s">
        <v>1517</v>
      </c>
      <c r="B119" s="144" t="s">
        <v>1519</v>
      </c>
      <c r="C119" s="151" t="s">
        <v>51</v>
      </c>
      <c r="D119" s="56">
        <v>2018</v>
      </c>
      <c r="E119" s="56">
        <v>247.6</v>
      </c>
      <c r="F119" s="6" t="s">
        <v>775</v>
      </c>
      <c r="G119" s="6" t="s">
        <v>775</v>
      </c>
      <c r="H119" s="56">
        <v>247.6</v>
      </c>
      <c r="I119" s="6" t="s">
        <v>775</v>
      </c>
      <c r="J119" s="6" t="s">
        <v>775</v>
      </c>
      <c r="K119" s="6" t="s">
        <v>775</v>
      </c>
      <c r="L119" s="6" t="s">
        <v>775</v>
      </c>
      <c r="M119" s="144" t="s">
        <v>399</v>
      </c>
      <c r="N119" s="144" t="s">
        <v>2223</v>
      </c>
      <c r="O119" s="114"/>
    </row>
    <row r="120" spans="1:15" ht="94.5" customHeight="1" x14ac:dyDescent="0.25">
      <c r="A120" s="151" t="s">
        <v>1509</v>
      </c>
      <c r="B120" s="353" t="s">
        <v>1510</v>
      </c>
      <c r="C120" s="151" t="s">
        <v>51</v>
      </c>
      <c r="D120" s="56">
        <v>2018</v>
      </c>
      <c r="E120" s="56">
        <v>500</v>
      </c>
      <c r="F120" s="56">
        <v>146.69999999999999</v>
      </c>
      <c r="G120" s="6" t="s">
        <v>775</v>
      </c>
      <c r="H120" s="56">
        <v>146.69999999999999</v>
      </c>
      <c r="I120" s="6" t="s">
        <v>775</v>
      </c>
      <c r="J120" s="6" t="s">
        <v>775</v>
      </c>
      <c r="K120" s="6" t="s">
        <v>775</v>
      </c>
      <c r="L120" s="6" t="s">
        <v>775</v>
      </c>
      <c r="M120" s="144" t="s">
        <v>399</v>
      </c>
      <c r="N120" s="144" t="s">
        <v>2223</v>
      </c>
      <c r="O120" s="114"/>
    </row>
    <row r="121" spans="1:15" ht="71.25" customHeight="1" x14ac:dyDescent="0.25">
      <c r="A121" s="144" t="s">
        <v>2239</v>
      </c>
      <c r="B121" s="353"/>
      <c r="C121" s="144" t="s">
        <v>51</v>
      </c>
      <c r="D121" s="143" t="s">
        <v>48</v>
      </c>
      <c r="E121" s="143">
        <v>28397.4</v>
      </c>
      <c r="F121" s="143">
        <v>28397.4</v>
      </c>
      <c r="G121" s="6" t="s">
        <v>775</v>
      </c>
      <c r="H121" s="6" t="s">
        <v>775</v>
      </c>
      <c r="I121" s="6" t="s">
        <v>775</v>
      </c>
      <c r="J121" s="6" t="s">
        <v>775</v>
      </c>
      <c r="K121" s="6" t="s">
        <v>775</v>
      </c>
      <c r="L121" s="6" t="s">
        <v>775</v>
      </c>
      <c r="M121" s="144" t="s">
        <v>399</v>
      </c>
      <c r="N121" s="144" t="s">
        <v>2223</v>
      </c>
      <c r="O121" s="114"/>
    </row>
    <row r="122" spans="1:15" ht="62.25" customHeight="1" x14ac:dyDescent="0.25">
      <c r="A122" s="151" t="s">
        <v>2240</v>
      </c>
      <c r="B122" s="353"/>
      <c r="C122" s="151" t="s">
        <v>51</v>
      </c>
      <c r="D122" s="56">
        <v>2018</v>
      </c>
      <c r="E122" s="56">
        <v>1500</v>
      </c>
      <c r="F122" s="56">
        <v>443.2</v>
      </c>
      <c r="G122" s="6" t="s">
        <v>775</v>
      </c>
      <c r="H122" s="56">
        <v>443.2</v>
      </c>
      <c r="I122" s="6" t="s">
        <v>775</v>
      </c>
      <c r="J122" s="6" t="s">
        <v>775</v>
      </c>
      <c r="K122" s="6" t="s">
        <v>775</v>
      </c>
      <c r="L122" s="6" t="s">
        <v>775</v>
      </c>
      <c r="M122" s="144" t="s">
        <v>399</v>
      </c>
      <c r="N122" s="144" t="s">
        <v>2223</v>
      </c>
      <c r="O122" s="114"/>
    </row>
    <row r="123" spans="1:15" ht="97.5" customHeight="1" x14ac:dyDescent="0.25">
      <c r="A123" s="151" t="s">
        <v>2241</v>
      </c>
      <c r="B123" s="353"/>
      <c r="C123" s="151" t="s">
        <v>51</v>
      </c>
      <c r="D123" s="56">
        <v>2018</v>
      </c>
      <c r="E123" s="56">
        <v>1500</v>
      </c>
      <c r="F123" s="6" t="s">
        <v>775</v>
      </c>
      <c r="G123" s="6" t="s">
        <v>775</v>
      </c>
      <c r="H123" s="56">
        <v>914.2</v>
      </c>
      <c r="I123" s="6" t="s">
        <v>775</v>
      </c>
      <c r="J123" s="6" t="s">
        <v>775</v>
      </c>
      <c r="K123" s="6" t="s">
        <v>775</v>
      </c>
      <c r="L123" s="6" t="s">
        <v>775</v>
      </c>
      <c r="M123" s="144" t="s">
        <v>399</v>
      </c>
      <c r="N123" s="144" t="s">
        <v>2223</v>
      </c>
      <c r="O123" s="114"/>
    </row>
    <row r="124" spans="1:15" ht="75" customHeight="1" x14ac:dyDescent="0.25">
      <c r="A124" s="151" t="s">
        <v>1515</v>
      </c>
      <c r="B124" s="144" t="s">
        <v>1516</v>
      </c>
      <c r="C124" s="151" t="s">
        <v>139</v>
      </c>
      <c r="D124" s="56">
        <v>2018</v>
      </c>
      <c r="E124" s="56">
        <v>144.5</v>
      </c>
      <c r="F124" s="6" t="s">
        <v>775</v>
      </c>
      <c r="G124" s="6" t="s">
        <v>775</v>
      </c>
      <c r="H124" s="56">
        <v>144.5</v>
      </c>
      <c r="I124" s="6" t="s">
        <v>775</v>
      </c>
      <c r="J124" s="6" t="s">
        <v>775</v>
      </c>
      <c r="K124" s="6" t="s">
        <v>775</v>
      </c>
      <c r="L124" s="6" t="s">
        <v>775</v>
      </c>
      <c r="M124" s="144" t="s">
        <v>2234</v>
      </c>
      <c r="N124" s="144" t="s">
        <v>2223</v>
      </c>
      <c r="O124" s="114"/>
    </row>
    <row r="125" spans="1:15" ht="96" customHeight="1" x14ac:dyDescent="0.25">
      <c r="A125" s="151" t="s">
        <v>1518</v>
      </c>
      <c r="B125" s="151" t="s">
        <v>1426</v>
      </c>
      <c r="C125" s="144" t="s">
        <v>42</v>
      </c>
      <c r="D125" s="56">
        <v>2018</v>
      </c>
      <c r="E125" s="56">
        <v>535.5</v>
      </c>
      <c r="F125" s="6" t="s">
        <v>775</v>
      </c>
      <c r="G125" s="6" t="s">
        <v>775</v>
      </c>
      <c r="H125" s="56">
        <v>535.5</v>
      </c>
      <c r="I125" s="6" t="s">
        <v>775</v>
      </c>
      <c r="J125" s="6" t="s">
        <v>775</v>
      </c>
      <c r="K125" s="6" t="s">
        <v>775</v>
      </c>
      <c r="L125" s="6" t="s">
        <v>775</v>
      </c>
      <c r="M125" s="144" t="s">
        <v>424</v>
      </c>
      <c r="N125" s="144" t="s">
        <v>2223</v>
      </c>
      <c r="O125" s="114"/>
    </row>
    <row r="126" spans="1:15" ht="42" customHeight="1" x14ac:dyDescent="0.25">
      <c r="A126" s="151" t="s">
        <v>1511</v>
      </c>
      <c r="B126" s="387" t="s">
        <v>1512</v>
      </c>
      <c r="C126" s="151" t="s">
        <v>1260</v>
      </c>
      <c r="D126" s="56">
        <v>2018</v>
      </c>
      <c r="E126" s="56">
        <v>350</v>
      </c>
      <c r="F126" s="6" t="s">
        <v>775</v>
      </c>
      <c r="G126" s="6" t="s">
        <v>775</v>
      </c>
      <c r="H126" s="56">
        <v>287</v>
      </c>
      <c r="I126" s="6" t="s">
        <v>775</v>
      </c>
      <c r="J126" s="6" t="s">
        <v>775</v>
      </c>
      <c r="K126" s="6" t="s">
        <v>775</v>
      </c>
      <c r="L126" s="6" t="s">
        <v>775</v>
      </c>
      <c r="M126" s="144" t="s">
        <v>424</v>
      </c>
      <c r="N126" s="144" t="s">
        <v>2223</v>
      </c>
      <c r="O126" s="114"/>
    </row>
    <row r="127" spans="1:15" ht="52.5" customHeight="1" x14ac:dyDescent="0.25">
      <c r="A127" s="151" t="s">
        <v>1513</v>
      </c>
      <c r="B127" s="387"/>
      <c r="C127" s="151" t="s">
        <v>1260</v>
      </c>
      <c r="D127" s="56">
        <v>2018</v>
      </c>
      <c r="E127" s="56">
        <v>3200</v>
      </c>
      <c r="F127" s="6" t="s">
        <v>775</v>
      </c>
      <c r="G127" s="6" t="s">
        <v>775</v>
      </c>
      <c r="H127" s="56">
        <v>3199.9</v>
      </c>
      <c r="I127" s="6" t="s">
        <v>775</v>
      </c>
      <c r="J127" s="6" t="s">
        <v>775</v>
      </c>
      <c r="K127" s="6" t="s">
        <v>775</v>
      </c>
      <c r="L127" s="6" t="s">
        <v>775</v>
      </c>
      <c r="M127" s="144" t="s">
        <v>424</v>
      </c>
      <c r="N127" s="144" t="s">
        <v>2223</v>
      </c>
      <c r="O127" s="114"/>
    </row>
    <row r="128" spans="1:15" ht="42" customHeight="1" x14ac:dyDescent="0.25">
      <c r="A128" s="151" t="s">
        <v>1520</v>
      </c>
      <c r="B128" s="387"/>
      <c r="C128" s="151" t="s">
        <v>1260</v>
      </c>
      <c r="D128" s="56">
        <v>2018</v>
      </c>
      <c r="E128" s="56">
        <v>1500</v>
      </c>
      <c r="F128" s="6" t="s">
        <v>775</v>
      </c>
      <c r="G128" s="6" t="s">
        <v>775</v>
      </c>
      <c r="H128" s="56">
        <v>1499.9</v>
      </c>
      <c r="I128" s="6" t="s">
        <v>775</v>
      </c>
      <c r="J128" s="6" t="s">
        <v>775</v>
      </c>
      <c r="K128" s="6" t="s">
        <v>775</v>
      </c>
      <c r="L128" s="6" t="s">
        <v>775</v>
      </c>
      <c r="M128" s="144" t="s">
        <v>424</v>
      </c>
      <c r="N128" s="144" t="s">
        <v>2223</v>
      </c>
      <c r="O128" s="114"/>
    </row>
    <row r="129" spans="1:15" ht="85.5" customHeight="1" x14ac:dyDescent="0.25">
      <c r="A129" s="151" t="s">
        <v>2242</v>
      </c>
      <c r="B129" s="151" t="s">
        <v>1514</v>
      </c>
      <c r="C129" s="151" t="s">
        <v>344</v>
      </c>
      <c r="D129" s="56">
        <v>2018</v>
      </c>
      <c r="E129" s="56">
        <v>90.7</v>
      </c>
      <c r="F129" s="6" t="s">
        <v>775</v>
      </c>
      <c r="G129" s="6" t="s">
        <v>775</v>
      </c>
      <c r="H129" s="56">
        <v>90.7</v>
      </c>
      <c r="I129" s="6" t="s">
        <v>775</v>
      </c>
      <c r="J129" s="6" t="s">
        <v>775</v>
      </c>
      <c r="K129" s="6" t="s">
        <v>775</v>
      </c>
      <c r="L129" s="6" t="s">
        <v>775</v>
      </c>
      <c r="M129" s="6" t="s">
        <v>775</v>
      </c>
      <c r="N129" s="144" t="s">
        <v>2223</v>
      </c>
      <c r="O129" s="114"/>
    </row>
    <row r="130" spans="1:15" ht="16.5" customHeight="1" x14ac:dyDescent="0.25">
      <c r="A130" s="388" t="s">
        <v>945</v>
      </c>
      <c r="B130" s="388"/>
      <c r="C130" s="388"/>
      <c r="D130" s="388"/>
      <c r="E130" s="388"/>
      <c r="F130" s="388"/>
      <c r="G130" s="388"/>
      <c r="H130" s="388"/>
      <c r="I130" s="388"/>
      <c r="J130" s="388"/>
      <c r="K130" s="388"/>
      <c r="L130" s="388"/>
      <c r="M130" s="388"/>
      <c r="N130" s="388"/>
      <c r="O130" s="114"/>
    </row>
    <row r="131" spans="1:15" ht="69.75" customHeight="1" x14ac:dyDescent="0.25">
      <c r="A131" s="144" t="s">
        <v>977</v>
      </c>
      <c r="B131" s="144" t="s">
        <v>473</v>
      </c>
      <c r="C131" s="144" t="s">
        <v>2243</v>
      </c>
      <c r="D131" s="143">
        <v>2018</v>
      </c>
      <c r="E131" s="71">
        <v>15200</v>
      </c>
      <c r="F131" s="71">
        <v>15200</v>
      </c>
      <c r="G131" s="6" t="s">
        <v>775</v>
      </c>
      <c r="H131" s="6" t="s">
        <v>775</v>
      </c>
      <c r="I131" s="6" t="s">
        <v>775</v>
      </c>
      <c r="J131" s="6" t="s">
        <v>775</v>
      </c>
      <c r="K131" s="71">
        <v>15200</v>
      </c>
      <c r="L131" s="6" t="s">
        <v>775</v>
      </c>
      <c r="M131" s="144" t="s">
        <v>2244</v>
      </c>
      <c r="N131" s="144" t="s">
        <v>2223</v>
      </c>
      <c r="O131" s="114"/>
    </row>
    <row r="132" spans="1:15" ht="36.75" customHeight="1" x14ac:dyDescent="0.25">
      <c r="A132" s="151" t="s">
        <v>978</v>
      </c>
      <c r="B132" s="353" t="s">
        <v>2245</v>
      </c>
      <c r="C132" s="144" t="s">
        <v>2246</v>
      </c>
      <c r="D132" s="182">
        <v>2018</v>
      </c>
      <c r="E132" s="71">
        <v>3500</v>
      </c>
      <c r="F132" s="71">
        <v>3500</v>
      </c>
      <c r="G132" s="71">
        <v>1500</v>
      </c>
      <c r="H132" s="71">
        <v>2000</v>
      </c>
      <c r="I132" s="6" t="s">
        <v>775</v>
      </c>
      <c r="J132" s="6" t="s">
        <v>775</v>
      </c>
      <c r="K132" s="6" t="s">
        <v>775</v>
      </c>
      <c r="L132" s="6" t="s">
        <v>775</v>
      </c>
      <c r="M132" s="152" t="s">
        <v>420</v>
      </c>
      <c r="N132" s="144" t="s">
        <v>2223</v>
      </c>
      <c r="O132" s="114"/>
    </row>
    <row r="133" spans="1:15" ht="53.25" customHeight="1" x14ac:dyDescent="0.25">
      <c r="A133" s="144" t="s">
        <v>981</v>
      </c>
      <c r="B133" s="353"/>
      <c r="C133" s="144" t="s">
        <v>2246</v>
      </c>
      <c r="D133" s="182">
        <v>2018</v>
      </c>
      <c r="E133" s="71">
        <v>1500</v>
      </c>
      <c r="F133" s="71">
        <v>1500</v>
      </c>
      <c r="G133" s="6" t="s">
        <v>775</v>
      </c>
      <c r="H133" s="6" t="s">
        <v>775</v>
      </c>
      <c r="I133" s="6" t="s">
        <v>775</v>
      </c>
      <c r="J133" s="6" t="s">
        <v>775</v>
      </c>
      <c r="K133" s="6" t="s">
        <v>775</v>
      </c>
      <c r="L133" s="6" t="s">
        <v>775</v>
      </c>
      <c r="M133" s="152" t="s">
        <v>420</v>
      </c>
      <c r="N133" s="144" t="s">
        <v>2223</v>
      </c>
      <c r="O133" s="114"/>
    </row>
    <row r="134" spans="1:15" ht="72.75" customHeight="1" x14ac:dyDescent="0.25">
      <c r="A134" s="151" t="s">
        <v>979</v>
      </c>
      <c r="B134" s="353" t="s">
        <v>980</v>
      </c>
      <c r="C134" s="144" t="s">
        <v>1278</v>
      </c>
      <c r="D134" s="182">
        <v>2018</v>
      </c>
      <c r="E134" s="71">
        <v>4320</v>
      </c>
      <c r="F134" s="71">
        <v>4320</v>
      </c>
      <c r="G134" s="71">
        <v>3500</v>
      </c>
      <c r="H134" s="71">
        <v>820</v>
      </c>
      <c r="I134" s="6" t="s">
        <v>775</v>
      </c>
      <c r="J134" s="6" t="s">
        <v>775</v>
      </c>
      <c r="K134" s="6" t="s">
        <v>775</v>
      </c>
      <c r="L134" s="6" t="s">
        <v>775</v>
      </c>
      <c r="M134" s="152" t="s">
        <v>775</v>
      </c>
      <c r="N134" s="144" t="s">
        <v>2223</v>
      </c>
      <c r="O134" s="114"/>
    </row>
    <row r="135" spans="1:15" ht="30" customHeight="1" x14ac:dyDescent="0.25">
      <c r="A135" s="113" t="s">
        <v>2247</v>
      </c>
      <c r="B135" s="353"/>
      <c r="C135" s="144" t="s">
        <v>1278</v>
      </c>
      <c r="D135" s="182">
        <v>2018</v>
      </c>
      <c r="E135" s="71">
        <v>1100</v>
      </c>
      <c r="F135" s="71">
        <v>1100</v>
      </c>
      <c r="G135" s="71">
        <v>1100</v>
      </c>
      <c r="H135" s="6" t="s">
        <v>775</v>
      </c>
      <c r="I135" s="6" t="s">
        <v>775</v>
      </c>
      <c r="J135" s="6" t="s">
        <v>775</v>
      </c>
      <c r="K135" s="6" t="s">
        <v>775</v>
      </c>
      <c r="L135" s="6" t="s">
        <v>775</v>
      </c>
      <c r="M135" s="152" t="s">
        <v>775</v>
      </c>
      <c r="N135" s="144" t="s">
        <v>2223</v>
      </c>
      <c r="O135" s="114"/>
    </row>
    <row r="136" spans="1:15" ht="13.5" customHeight="1" x14ac:dyDescent="0.25">
      <c r="A136" s="345" t="s">
        <v>1258</v>
      </c>
      <c r="B136" s="345"/>
      <c r="C136" s="345"/>
      <c r="D136" s="345"/>
      <c r="E136" s="345"/>
      <c r="F136" s="345"/>
      <c r="G136" s="345"/>
      <c r="H136" s="345"/>
      <c r="I136" s="345"/>
      <c r="J136" s="345"/>
      <c r="K136" s="345"/>
      <c r="L136" s="345"/>
      <c r="M136" s="345"/>
      <c r="N136" s="345"/>
      <c r="O136" s="114"/>
    </row>
    <row r="137" spans="1:15" ht="93" customHeight="1" x14ac:dyDescent="0.25">
      <c r="A137" s="151" t="s">
        <v>1577</v>
      </c>
      <c r="B137" s="151" t="s">
        <v>1545</v>
      </c>
      <c r="C137" s="144" t="s">
        <v>774</v>
      </c>
      <c r="D137" s="143">
        <v>2018</v>
      </c>
      <c r="E137" s="143">
        <v>1771.8</v>
      </c>
      <c r="F137" s="143">
        <v>1771.8</v>
      </c>
      <c r="G137" s="6" t="s">
        <v>775</v>
      </c>
      <c r="H137" s="143">
        <v>1771.8</v>
      </c>
      <c r="I137" s="6" t="s">
        <v>775</v>
      </c>
      <c r="J137" s="6" t="s">
        <v>775</v>
      </c>
      <c r="K137" s="6" t="s">
        <v>775</v>
      </c>
      <c r="L137" s="6" t="s">
        <v>775</v>
      </c>
      <c r="M137" s="151" t="s">
        <v>1570</v>
      </c>
      <c r="N137" s="144" t="s">
        <v>2223</v>
      </c>
      <c r="O137" s="114"/>
    </row>
    <row r="138" spans="1:15" ht="53.25" customHeight="1" x14ac:dyDescent="0.25">
      <c r="A138" s="151" t="s">
        <v>2248</v>
      </c>
      <c r="B138" s="387" t="s">
        <v>283</v>
      </c>
      <c r="C138" s="144" t="s">
        <v>51</v>
      </c>
      <c r="D138" s="143">
        <v>2018</v>
      </c>
      <c r="E138" s="143">
        <v>638.1</v>
      </c>
      <c r="F138" s="143">
        <v>632.1</v>
      </c>
      <c r="G138" s="6" t="s">
        <v>775</v>
      </c>
      <c r="H138" s="143">
        <v>632.1</v>
      </c>
      <c r="I138" s="6" t="s">
        <v>775</v>
      </c>
      <c r="J138" s="6" t="s">
        <v>775</v>
      </c>
      <c r="K138" s="6" t="s">
        <v>775</v>
      </c>
      <c r="L138" s="6" t="s">
        <v>775</v>
      </c>
      <c r="M138" s="151" t="s">
        <v>1549</v>
      </c>
      <c r="N138" s="144" t="s">
        <v>2223</v>
      </c>
      <c r="O138" s="114"/>
    </row>
    <row r="139" spans="1:15" ht="62.25" customHeight="1" x14ac:dyDescent="0.25">
      <c r="A139" s="144" t="s">
        <v>1578</v>
      </c>
      <c r="B139" s="387"/>
      <c r="C139" s="144" t="s">
        <v>51</v>
      </c>
      <c r="D139" s="143">
        <v>2018</v>
      </c>
      <c r="E139" s="143">
        <v>410.4</v>
      </c>
      <c r="F139" s="143">
        <v>406.8</v>
      </c>
      <c r="G139" s="6" t="s">
        <v>775</v>
      </c>
      <c r="H139" s="143">
        <v>366.3</v>
      </c>
      <c r="I139" s="6" t="s">
        <v>775</v>
      </c>
      <c r="J139" s="143">
        <v>40.5</v>
      </c>
      <c r="K139" s="6" t="s">
        <v>775</v>
      </c>
      <c r="L139" s="6" t="s">
        <v>775</v>
      </c>
      <c r="M139" s="151" t="s">
        <v>1549</v>
      </c>
      <c r="N139" s="144" t="s">
        <v>2223</v>
      </c>
      <c r="O139" s="114"/>
    </row>
    <row r="140" spans="1:15" ht="51.75" customHeight="1" x14ac:dyDescent="0.25">
      <c r="A140" s="144" t="s">
        <v>1579</v>
      </c>
      <c r="B140" s="387" t="s">
        <v>283</v>
      </c>
      <c r="C140" s="144" t="s">
        <v>51</v>
      </c>
      <c r="D140" s="143">
        <v>2018</v>
      </c>
      <c r="E140" s="143">
        <v>802.5</v>
      </c>
      <c r="F140" s="143">
        <v>799.1</v>
      </c>
      <c r="G140" s="6" t="s">
        <v>775</v>
      </c>
      <c r="H140" s="143">
        <v>539.1</v>
      </c>
      <c r="I140" s="6" t="s">
        <v>775</v>
      </c>
      <c r="J140" s="143">
        <v>260</v>
      </c>
      <c r="K140" s="6" t="s">
        <v>775</v>
      </c>
      <c r="L140" s="6" t="s">
        <v>775</v>
      </c>
      <c r="M140" s="151" t="s">
        <v>1549</v>
      </c>
      <c r="N140" s="144" t="s">
        <v>2223</v>
      </c>
      <c r="O140" s="114"/>
    </row>
    <row r="141" spans="1:15" ht="42" customHeight="1" x14ac:dyDescent="0.25">
      <c r="A141" s="144" t="s">
        <v>1580</v>
      </c>
      <c r="B141" s="387"/>
      <c r="C141" s="144" t="s">
        <v>51</v>
      </c>
      <c r="D141" s="143">
        <v>2018</v>
      </c>
      <c r="E141" s="143">
        <v>745</v>
      </c>
      <c r="F141" s="143">
        <v>744.8</v>
      </c>
      <c r="G141" s="6" t="s">
        <v>775</v>
      </c>
      <c r="H141" s="143">
        <v>494.8</v>
      </c>
      <c r="I141" s="6" t="s">
        <v>775</v>
      </c>
      <c r="J141" s="143">
        <v>250</v>
      </c>
      <c r="K141" s="6" t="s">
        <v>775</v>
      </c>
      <c r="L141" s="6" t="s">
        <v>775</v>
      </c>
      <c r="M141" s="151" t="s">
        <v>1549</v>
      </c>
      <c r="N141" s="144" t="s">
        <v>2223</v>
      </c>
      <c r="O141" s="114"/>
    </row>
    <row r="142" spans="1:15" ht="63" customHeight="1" x14ac:dyDescent="0.25">
      <c r="A142" s="144" t="s">
        <v>1581</v>
      </c>
      <c r="B142" s="387"/>
      <c r="C142" s="144" t="s">
        <v>51</v>
      </c>
      <c r="D142" s="143">
        <v>2018</v>
      </c>
      <c r="E142" s="143">
        <v>1410</v>
      </c>
      <c r="F142" s="143">
        <v>1410</v>
      </c>
      <c r="G142" s="6" t="s">
        <v>775</v>
      </c>
      <c r="H142" s="143">
        <v>1410</v>
      </c>
      <c r="I142" s="6" t="s">
        <v>775</v>
      </c>
      <c r="J142" s="6" t="s">
        <v>775</v>
      </c>
      <c r="K142" s="6" t="s">
        <v>775</v>
      </c>
      <c r="L142" s="6" t="s">
        <v>775</v>
      </c>
      <c r="M142" s="151" t="s">
        <v>1549</v>
      </c>
      <c r="N142" s="144" t="s">
        <v>2223</v>
      </c>
      <c r="O142" s="114"/>
    </row>
    <row r="143" spans="1:15" ht="97.5" customHeight="1" x14ac:dyDescent="0.25">
      <c r="A143" s="144" t="s">
        <v>2249</v>
      </c>
      <c r="B143" s="387"/>
      <c r="C143" s="144" t="s">
        <v>51</v>
      </c>
      <c r="D143" s="143">
        <v>2018</v>
      </c>
      <c r="E143" s="143">
        <v>1499.7</v>
      </c>
      <c r="F143" s="143">
        <v>1493.5</v>
      </c>
      <c r="G143" s="6" t="s">
        <v>775</v>
      </c>
      <c r="H143" s="143">
        <v>1047.9000000000001</v>
      </c>
      <c r="I143" s="6" t="s">
        <v>775</v>
      </c>
      <c r="J143" s="143">
        <v>445.6</v>
      </c>
      <c r="K143" s="6" t="s">
        <v>775</v>
      </c>
      <c r="L143" s="6" t="s">
        <v>775</v>
      </c>
      <c r="M143" s="151" t="s">
        <v>1549</v>
      </c>
      <c r="N143" s="144" t="s">
        <v>2223</v>
      </c>
      <c r="O143" s="114"/>
    </row>
    <row r="144" spans="1:15" ht="51.75" customHeight="1" x14ac:dyDescent="0.25">
      <c r="A144" s="144" t="s">
        <v>1582</v>
      </c>
      <c r="B144" s="387"/>
      <c r="C144" s="144" t="s">
        <v>51</v>
      </c>
      <c r="D144" s="143">
        <v>2018</v>
      </c>
      <c r="E144" s="143">
        <v>300</v>
      </c>
      <c r="F144" s="143">
        <v>299.89999999999998</v>
      </c>
      <c r="G144" s="57">
        <v>299.89999999999998</v>
      </c>
      <c r="H144" s="6" t="s">
        <v>775</v>
      </c>
      <c r="I144" s="6" t="s">
        <v>775</v>
      </c>
      <c r="J144" s="6" t="s">
        <v>775</v>
      </c>
      <c r="K144" s="6" t="s">
        <v>775</v>
      </c>
      <c r="L144" s="6" t="s">
        <v>775</v>
      </c>
      <c r="M144" s="151" t="s">
        <v>1549</v>
      </c>
      <c r="N144" s="144" t="s">
        <v>2223</v>
      </c>
      <c r="O144" s="114"/>
    </row>
    <row r="145" spans="1:15" ht="64.5" customHeight="1" x14ac:dyDescent="0.25">
      <c r="A145" s="144" t="s">
        <v>2250</v>
      </c>
      <c r="B145" s="176" t="s">
        <v>2251</v>
      </c>
      <c r="C145" s="144" t="s">
        <v>74</v>
      </c>
      <c r="D145" s="143">
        <v>2018</v>
      </c>
      <c r="E145" s="143">
        <v>135</v>
      </c>
      <c r="F145" s="143">
        <v>135</v>
      </c>
      <c r="G145" s="143">
        <v>135</v>
      </c>
      <c r="H145" s="6" t="s">
        <v>775</v>
      </c>
      <c r="I145" s="6" t="s">
        <v>775</v>
      </c>
      <c r="J145" s="6" t="s">
        <v>775</v>
      </c>
      <c r="K145" s="6" t="s">
        <v>775</v>
      </c>
      <c r="L145" s="6" t="s">
        <v>775</v>
      </c>
      <c r="M145" s="151" t="s">
        <v>1550</v>
      </c>
      <c r="N145" s="144" t="s">
        <v>2223</v>
      </c>
      <c r="O145" s="114"/>
    </row>
    <row r="146" spans="1:15" ht="75.75" customHeight="1" x14ac:dyDescent="0.25">
      <c r="A146" s="144" t="s">
        <v>2252</v>
      </c>
      <c r="B146" s="387" t="s">
        <v>2251</v>
      </c>
      <c r="C146" s="144" t="s">
        <v>812</v>
      </c>
      <c r="D146" s="143">
        <v>2018</v>
      </c>
      <c r="E146" s="143">
        <v>199.8</v>
      </c>
      <c r="F146" s="143">
        <v>199.8</v>
      </c>
      <c r="G146" s="143">
        <v>199.8</v>
      </c>
      <c r="H146" s="6" t="s">
        <v>775</v>
      </c>
      <c r="I146" s="6" t="s">
        <v>775</v>
      </c>
      <c r="J146" s="6" t="s">
        <v>775</v>
      </c>
      <c r="K146" s="6" t="s">
        <v>775</v>
      </c>
      <c r="L146" s="6" t="s">
        <v>775</v>
      </c>
      <c r="M146" s="151" t="s">
        <v>490</v>
      </c>
      <c r="N146" s="144" t="s">
        <v>2223</v>
      </c>
      <c r="O146" s="114"/>
    </row>
    <row r="147" spans="1:15" ht="62.25" customHeight="1" x14ac:dyDescent="0.25">
      <c r="A147" s="144" t="s">
        <v>1583</v>
      </c>
      <c r="B147" s="387"/>
      <c r="C147" s="144" t="s">
        <v>42</v>
      </c>
      <c r="D147" s="143">
        <v>2018</v>
      </c>
      <c r="E147" s="143">
        <v>100</v>
      </c>
      <c r="F147" s="143">
        <v>99.9</v>
      </c>
      <c r="G147" s="143">
        <v>99.9</v>
      </c>
      <c r="H147" s="6" t="s">
        <v>775</v>
      </c>
      <c r="I147" s="6" t="s">
        <v>775</v>
      </c>
      <c r="J147" s="6" t="s">
        <v>775</v>
      </c>
      <c r="K147" s="6" t="s">
        <v>775</v>
      </c>
      <c r="L147" s="6" t="s">
        <v>775</v>
      </c>
      <c r="M147" s="151" t="s">
        <v>490</v>
      </c>
      <c r="N147" s="144" t="s">
        <v>2223</v>
      </c>
      <c r="O147" s="114"/>
    </row>
    <row r="148" spans="1:15" ht="51.75" customHeight="1" x14ac:dyDescent="0.25">
      <c r="A148" s="144" t="s">
        <v>1584</v>
      </c>
      <c r="B148" s="151" t="s">
        <v>1573</v>
      </c>
      <c r="C148" s="144" t="s">
        <v>42</v>
      </c>
      <c r="D148" s="143">
        <v>2018</v>
      </c>
      <c r="E148" s="143">
        <v>49.2</v>
      </c>
      <c r="F148" s="143" t="s">
        <v>1574</v>
      </c>
      <c r="G148" s="143">
        <v>49.1</v>
      </c>
      <c r="H148" s="6" t="s">
        <v>775</v>
      </c>
      <c r="I148" s="6" t="s">
        <v>775</v>
      </c>
      <c r="J148" s="6" t="s">
        <v>775</v>
      </c>
      <c r="K148" s="6" t="s">
        <v>775</v>
      </c>
      <c r="L148" s="6" t="s">
        <v>775</v>
      </c>
      <c r="M148" s="151" t="s">
        <v>490</v>
      </c>
      <c r="N148" s="144" t="s">
        <v>2223</v>
      </c>
      <c r="O148" s="114"/>
    </row>
    <row r="149" spans="1:15" ht="83.25" customHeight="1" x14ac:dyDescent="0.25">
      <c r="A149" s="144" t="s">
        <v>2253</v>
      </c>
      <c r="B149" s="387" t="s">
        <v>1027</v>
      </c>
      <c r="C149" s="144" t="s">
        <v>812</v>
      </c>
      <c r="D149" s="143">
        <v>2018</v>
      </c>
      <c r="E149" s="143">
        <v>255</v>
      </c>
      <c r="F149" s="143">
        <v>255</v>
      </c>
      <c r="G149" s="143">
        <v>255</v>
      </c>
      <c r="H149" s="6" t="s">
        <v>775</v>
      </c>
      <c r="I149" s="6" t="s">
        <v>775</v>
      </c>
      <c r="J149" s="6" t="s">
        <v>775</v>
      </c>
      <c r="K149" s="6" t="s">
        <v>775</v>
      </c>
      <c r="L149" s="6" t="s">
        <v>775</v>
      </c>
      <c r="M149" s="151" t="s">
        <v>1017</v>
      </c>
      <c r="N149" s="144" t="s">
        <v>2223</v>
      </c>
      <c r="O149" s="114"/>
    </row>
    <row r="150" spans="1:15" ht="73.5" customHeight="1" x14ac:dyDescent="0.25">
      <c r="A150" s="144" t="s">
        <v>2254</v>
      </c>
      <c r="B150" s="387"/>
      <c r="C150" s="144" t="s">
        <v>812</v>
      </c>
      <c r="D150" s="143">
        <v>2018</v>
      </c>
      <c r="E150" s="143">
        <v>260</v>
      </c>
      <c r="F150" s="143" t="s">
        <v>1575</v>
      </c>
      <c r="G150" s="143">
        <v>260</v>
      </c>
      <c r="H150" s="6" t="s">
        <v>775</v>
      </c>
      <c r="I150" s="6" t="s">
        <v>775</v>
      </c>
      <c r="J150" s="6" t="s">
        <v>775</v>
      </c>
      <c r="K150" s="6" t="s">
        <v>775</v>
      </c>
      <c r="L150" s="6" t="s">
        <v>775</v>
      </c>
      <c r="M150" s="151" t="s">
        <v>1576</v>
      </c>
      <c r="N150" s="144" t="s">
        <v>2223</v>
      </c>
      <c r="O150" s="114"/>
    </row>
    <row r="151" spans="1:15" ht="12" customHeight="1" x14ac:dyDescent="0.25">
      <c r="A151" s="386" t="s">
        <v>772</v>
      </c>
      <c r="B151" s="386"/>
      <c r="C151" s="386"/>
      <c r="D151" s="386"/>
      <c r="E151" s="386"/>
      <c r="F151" s="386"/>
      <c r="G151" s="386"/>
      <c r="H151" s="386"/>
      <c r="I151" s="386"/>
      <c r="J151" s="386"/>
      <c r="K151" s="386"/>
      <c r="L151" s="386"/>
      <c r="M151" s="386"/>
      <c r="N151" s="386"/>
      <c r="O151" s="114"/>
    </row>
    <row r="152" spans="1:15" ht="43.5" customHeight="1" x14ac:dyDescent="0.25">
      <c r="A152" s="152" t="s">
        <v>2255</v>
      </c>
      <c r="B152" s="50" t="s">
        <v>1545</v>
      </c>
      <c r="C152" s="152" t="s">
        <v>774</v>
      </c>
      <c r="D152" s="6">
        <v>2018</v>
      </c>
      <c r="E152" s="6">
        <v>879.3</v>
      </c>
      <c r="F152" s="6">
        <v>879.3</v>
      </c>
      <c r="G152" s="6" t="s">
        <v>775</v>
      </c>
      <c r="H152" s="6">
        <v>879.3</v>
      </c>
      <c r="I152" s="6" t="s">
        <v>775</v>
      </c>
      <c r="J152" s="6" t="s">
        <v>775</v>
      </c>
      <c r="K152" s="6" t="s">
        <v>775</v>
      </c>
      <c r="L152" s="6" t="s">
        <v>775</v>
      </c>
      <c r="M152" s="152" t="s">
        <v>2256</v>
      </c>
      <c r="N152" s="144" t="s">
        <v>2223</v>
      </c>
      <c r="O152" s="114"/>
    </row>
    <row r="153" spans="1:15" ht="31.5" customHeight="1" x14ac:dyDescent="0.25">
      <c r="A153" s="152" t="s">
        <v>835</v>
      </c>
      <c r="B153" s="1" t="s">
        <v>1545</v>
      </c>
      <c r="C153" s="152" t="s">
        <v>774</v>
      </c>
      <c r="D153" s="6">
        <v>2018</v>
      </c>
      <c r="E153" s="6">
        <v>721.3</v>
      </c>
      <c r="F153" s="6">
        <v>721.3</v>
      </c>
      <c r="G153" s="6" t="s">
        <v>775</v>
      </c>
      <c r="H153" s="6">
        <v>721.3</v>
      </c>
      <c r="I153" s="6" t="s">
        <v>775</v>
      </c>
      <c r="J153" s="6" t="s">
        <v>775</v>
      </c>
      <c r="K153" s="6" t="s">
        <v>775</v>
      </c>
      <c r="L153" s="6" t="s">
        <v>775</v>
      </c>
      <c r="M153" s="152" t="s">
        <v>2256</v>
      </c>
      <c r="N153" s="144" t="s">
        <v>2223</v>
      </c>
      <c r="O153" s="114"/>
    </row>
    <row r="154" spans="1:15" ht="40.5" customHeight="1" x14ac:dyDescent="0.25">
      <c r="A154" s="152" t="s">
        <v>2257</v>
      </c>
      <c r="B154" s="1"/>
      <c r="C154" s="152" t="s">
        <v>774</v>
      </c>
      <c r="D154" s="6">
        <v>2018</v>
      </c>
      <c r="E154" s="6">
        <v>263.7</v>
      </c>
      <c r="F154" s="6">
        <v>263.7</v>
      </c>
      <c r="G154" s="6" t="s">
        <v>775</v>
      </c>
      <c r="H154" s="6">
        <v>263.7</v>
      </c>
      <c r="I154" s="6" t="s">
        <v>775</v>
      </c>
      <c r="J154" s="6" t="s">
        <v>775</v>
      </c>
      <c r="K154" s="6" t="s">
        <v>775</v>
      </c>
      <c r="L154" s="6" t="s">
        <v>775</v>
      </c>
      <c r="M154" s="152" t="s">
        <v>2256</v>
      </c>
      <c r="N154" s="144" t="s">
        <v>2223</v>
      </c>
      <c r="O154" s="114"/>
    </row>
    <row r="155" spans="1:15" ht="42" customHeight="1" x14ac:dyDescent="0.25">
      <c r="A155" s="152" t="s">
        <v>2258</v>
      </c>
      <c r="B155" s="1"/>
      <c r="C155" s="152" t="s">
        <v>774</v>
      </c>
      <c r="D155" s="6">
        <v>2018</v>
      </c>
      <c r="E155" s="6">
        <v>398.5</v>
      </c>
      <c r="F155" s="6">
        <v>398.5</v>
      </c>
      <c r="G155" s="6" t="s">
        <v>775</v>
      </c>
      <c r="H155" s="6">
        <v>398.5</v>
      </c>
      <c r="I155" s="6" t="s">
        <v>775</v>
      </c>
      <c r="J155" s="6" t="s">
        <v>775</v>
      </c>
      <c r="K155" s="6" t="s">
        <v>775</v>
      </c>
      <c r="L155" s="6" t="s">
        <v>775</v>
      </c>
      <c r="M155" s="152" t="s">
        <v>2256</v>
      </c>
      <c r="N155" s="144" t="s">
        <v>2223</v>
      </c>
      <c r="O155" s="114"/>
    </row>
    <row r="156" spans="1:15" ht="41.25" customHeight="1" x14ac:dyDescent="0.25">
      <c r="A156" s="152" t="s">
        <v>2259</v>
      </c>
      <c r="B156" s="1"/>
      <c r="C156" s="152" t="s">
        <v>774</v>
      </c>
      <c r="D156" s="6">
        <v>2018</v>
      </c>
      <c r="E156" s="6">
        <v>1164</v>
      </c>
      <c r="F156" s="6">
        <v>1164</v>
      </c>
      <c r="G156" s="6">
        <v>883</v>
      </c>
      <c r="H156" s="6">
        <v>281</v>
      </c>
      <c r="I156" s="6" t="s">
        <v>775</v>
      </c>
      <c r="J156" s="6" t="s">
        <v>775</v>
      </c>
      <c r="K156" s="6" t="s">
        <v>775</v>
      </c>
      <c r="L156" s="6" t="s">
        <v>775</v>
      </c>
      <c r="M156" s="152" t="s">
        <v>2256</v>
      </c>
      <c r="N156" s="144" t="s">
        <v>2223</v>
      </c>
      <c r="O156" s="114"/>
    </row>
    <row r="157" spans="1:15" ht="32.25" customHeight="1" x14ac:dyDescent="0.25">
      <c r="A157" s="152" t="s">
        <v>836</v>
      </c>
      <c r="B157" s="1"/>
      <c r="C157" s="152" t="s">
        <v>774</v>
      </c>
      <c r="D157" s="6">
        <v>2018</v>
      </c>
      <c r="E157" s="6">
        <v>269.5</v>
      </c>
      <c r="F157" s="6">
        <v>269.5</v>
      </c>
      <c r="G157" s="6" t="s">
        <v>775</v>
      </c>
      <c r="H157" s="6">
        <v>269.5</v>
      </c>
      <c r="I157" s="6" t="s">
        <v>775</v>
      </c>
      <c r="J157" s="6" t="s">
        <v>775</v>
      </c>
      <c r="K157" s="6" t="s">
        <v>775</v>
      </c>
      <c r="L157" s="6" t="s">
        <v>775</v>
      </c>
      <c r="M157" s="152" t="s">
        <v>2256</v>
      </c>
      <c r="N157" s="144" t="s">
        <v>2223</v>
      </c>
      <c r="O157" s="114"/>
    </row>
    <row r="158" spans="1:15" ht="31.5" customHeight="1" x14ac:dyDescent="0.25">
      <c r="A158" s="152" t="s">
        <v>837</v>
      </c>
      <c r="B158" s="1"/>
      <c r="C158" s="152" t="s">
        <v>774</v>
      </c>
      <c r="D158" s="6">
        <v>2018</v>
      </c>
      <c r="E158" s="6">
        <v>568.58000000000004</v>
      </c>
      <c r="F158" s="6">
        <v>568.58000000000004</v>
      </c>
      <c r="G158" s="6" t="s">
        <v>775</v>
      </c>
      <c r="H158" s="6" t="s">
        <v>775</v>
      </c>
      <c r="I158" s="6" t="s">
        <v>775</v>
      </c>
      <c r="J158" s="6" t="s">
        <v>775</v>
      </c>
      <c r="K158" s="6" t="s">
        <v>775</v>
      </c>
      <c r="L158" s="6" t="s">
        <v>775</v>
      </c>
      <c r="M158" s="152" t="s">
        <v>2260</v>
      </c>
      <c r="N158" s="144" t="s">
        <v>2223</v>
      </c>
      <c r="O158" s="114"/>
    </row>
    <row r="159" spans="1:15" ht="42.75" customHeight="1" x14ac:dyDescent="0.25">
      <c r="A159" s="183" t="s">
        <v>2261</v>
      </c>
      <c r="B159" s="1"/>
      <c r="C159" s="152" t="s">
        <v>774</v>
      </c>
      <c r="D159" s="6" t="s">
        <v>48</v>
      </c>
      <c r="E159" s="6">
        <v>599.95600000000002</v>
      </c>
      <c r="F159" s="184">
        <v>599.95600000000002</v>
      </c>
      <c r="G159" s="184">
        <v>599.95600000000002</v>
      </c>
      <c r="H159" s="6" t="s">
        <v>775</v>
      </c>
      <c r="I159" s="6" t="s">
        <v>775</v>
      </c>
      <c r="J159" s="6" t="s">
        <v>775</v>
      </c>
      <c r="K159" s="6" t="s">
        <v>775</v>
      </c>
      <c r="L159" s="6" t="s">
        <v>775</v>
      </c>
      <c r="M159" s="152" t="s">
        <v>790</v>
      </c>
      <c r="N159" s="144" t="s">
        <v>2223</v>
      </c>
      <c r="O159" s="114"/>
    </row>
    <row r="160" spans="1:15" ht="42.75" customHeight="1" x14ac:dyDescent="0.25">
      <c r="A160" s="183" t="s">
        <v>2262</v>
      </c>
      <c r="B160" s="1"/>
      <c r="C160" s="152" t="s">
        <v>774</v>
      </c>
      <c r="D160" s="6" t="s">
        <v>48</v>
      </c>
      <c r="E160" s="6">
        <v>599.95600000000002</v>
      </c>
      <c r="F160" s="184">
        <v>599.95600000000002</v>
      </c>
      <c r="G160" s="6">
        <v>180</v>
      </c>
      <c r="H160" s="6" t="s">
        <v>775</v>
      </c>
      <c r="I160" s="6" t="s">
        <v>775</v>
      </c>
      <c r="J160" s="6" t="s">
        <v>775</v>
      </c>
      <c r="K160" s="6" t="s">
        <v>775</v>
      </c>
      <c r="L160" s="6" t="s">
        <v>775</v>
      </c>
      <c r="M160" s="152" t="s">
        <v>790</v>
      </c>
      <c r="N160" s="144" t="s">
        <v>2223</v>
      </c>
      <c r="O160" s="114"/>
    </row>
    <row r="161" spans="1:15" ht="41.25" customHeight="1" x14ac:dyDescent="0.25">
      <c r="A161" s="183" t="s">
        <v>2263</v>
      </c>
      <c r="B161" s="1"/>
      <c r="C161" s="152" t="s">
        <v>774</v>
      </c>
      <c r="D161" s="6" t="s">
        <v>48</v>
      </c>
      <c r="E161" s="6">
        <v>599.95600000000002</v>
      </c>
      <c r="F161" s="184">
        <v>599.95600000000002</v>
      </c>
      <c r="G161" s="6">
        <v>359.95</v>
      </c>
      <c r="H161" s="6" t="s">
        <v>775</v>
      </c>
      <c r="I161" s="6" t="s">
        <v>775</v>
      </c>
      <c r="J161" s="6" t="s">
        <v>775</v>
      </c>
      <c r="K161" s="6" t="s">
        <v>775</v>
      </c>
      <c r="L161" s="6" t="s">
        <v>775</v>
      </c>
      <c r="M161" s="152" t="s">
        <v>790</v>
      </c>
      <c r="N161" s="144" t="s">
        <v>2223</v>
      </c>
      <c r="O161" s="114"/>
    </row>
    <row r="162" spans="1:15" ht="34.5" customHeight="1" x14ac:dyDescent="0.25">
      <c r="A162" s="152" t="s">
        <v>838</v>
      </c>
      <c r="B162" s="1"/>
      <c r="C162" s="152" t="s">
        <v>774</v>
      </c>
      <c r="D162" s="6">
        <v>2018</v>
      </c>
      <c r="E162" s="6">
        <v>600</v>
      </c>
      <c r="F162" s="115">
        <v>600</v>
      </c>
      <c r="G162" s="6">
        <v>600</v>
      </c>
      <c r="H162" s="6" t="s">
        <v>775</v>
      </c>
      <c r="I162" s="6" t="s">
        <v>775</v>
      </c>
      <c r="J162" s="6" t="s">
        <v>775</v>
      </c>
      <c r="K162" s="6" t="s">
        <v>775</v>
      </c>
      <c r="L162" s="6" t="s">
        <v>775</v>
      </c>
      <c r="M162" s="152" t="s">
        <v>2264</v>
      </c>
      <c r="N162" s="144" t="s">
        <v>2223</v>
      </c>
      <c r="O162" s="114"/>
    </row>
    <row r="163" spans="1:15" ht="40.5" customHeight="1" x14ac:dyDescent="0.25">
      <c r="A163" s="152" t="s">
        <v>839</v>
      </c>
      <c r="B163" s="1"/>
      <c r="C163" s="152" t="s">
        <v>774</v>
      </c>
      <c r="D163" s="6">
        <v>2018</v>
      </c>
      <c r="E163" s="6">
        <v>620</v>
      </c>
      <c r="F163" s="115">
        <v>620</v>
      </c>
      <c r="G163" s="6" t="s">
        <v>775</v>
      </c>
      <c r="H163" s="6">
        <v>620</v>
      </c>
      <c r="I163" s="6" t="s">
        <v>775</v>
      </c>
      <c r="J163" s="6" t="s">
        <v>775</v>
      </c>
      <c r="K163" s="6" t="s">
        <v>775</v>
      </c>
      <c r="L163" s="6" t="s">
        <v>775</v>
      </c>
      <c r="M163" s="152" t="s">
        <v>776</v>
      </c>
      <c r="N163" s="144" t="s">
        <v>2223</v>
      </c>
      <c r="O163" s="114"/>
    </row>
    <row r="164" spans="1:15" ht="53.25" customHeight="1" x14ac:dyDescent="0.25">
      <c r="A164" s="152" t="s">
        <v>2265</v>
      </c>
      <c r="B164" s="1" t="s">
        <v>789</v>
      </c>
      <c r="C164" s="152" t="s">
        <v>774</v>
      </c>
      <c r="D164" s="6">
        <v>2018</v>
      </c>
      <c r="E164" s="6">
        <v>497</v>
      </c>
      <c r="F164" s="115">
        <v>497</v>
      </c>
      <c r="G164" s="6">
        <v>298</v>
      </c>
      <c r="H164" s="6">
        <v>199</v>
      </c>
      <c r="I164" s="6" t="s">
        <v>775</v>
      </c>
      <c r="J164" s="6" t="s">
        <v>775</v>
      </c>
      <c r="K164" s="6" t="s">
        <v>775</v>
      </c>
      <c r="L164" s="6" t="s">
        <v>775</v>
      </c>
      <c r="M164" s="152" t="s">
        <v>790</v>
      </c>
      <c r="N164" s="144" t="s">
        <v>2223</v>
      </c>
      <c r="O164" s="114"/>
    </row>
    <row r="165" spans="1:15" ht="32.25" customHeight="1" x14ac:dyDescent="0.25">
      <c r="A165" s="152" t="s">
        <v>2266</v>
      </c>
      <c r="B165" s="1"/>
      <c r="C165" s="152" t="s">
        <v>774</v>
      </c>
      <c r="D165" s="6">
        <v>2018</v>
      </c>
      <c r="E165" s="6">
        <v>340</v>
      </c>
      <c r="F165" s="115">
        <v>340</v>
      </c>
      <c r="G165" s="6" t="s">
        <v>775</v>
      </c>
      <c r="H165" s="6">
        <v>340</v>
      </c>
      <c r="I165" s="6" t="s">
        <v>775</v>
      </c>
      <c r="J165" s="6" t="s">
        <v>775</v>
      </c>
      <c r="K165" s="6" t="s">
        <v>775</v>
      </c>
      <c r="L165" s="6" t="s">
        <v>775</v>
      </c>
      <c r="M165" s="152" t="s">
        <v>2267</v>
      </c>
      <c r="N165" s="144" t="s">
        <v>2223</v>
      </c>
      <c r="O165" s="114"/>
    </row>
    <row r="166" spans="1:15" ht="51.75" customHeight="1" x14ac:dyDescent="0.25">
      <c r="A166" s="152" t="s">
        <v>2268</v>
      </c>
      <c r="B166" s="1"/>
      <c r="C166" s="152" t="s">
        <v>774</v>
      </c>
      <c r="D166" s="6">
        <v>2018</v>
      </c>
      <c r="E166" s="6">
        <v>497</v>
      </c>
      <c r="F166" s="115">
        <v>497</v>
      </c>
      <c r="G166" s="6">
        <v>298</v>
      </c>
      <c r="H166" s="6">
        <v>199</v>
      </c>
      <c r="I166" s="6" t="s">
        <v>775</v>
      </c>
      <c r="J166" s="6" t="s">
        <v>775</v>
      </c>
      <c r="K166" s="6" t="s">
        <v>775</v>
      </c>
      <c r="L166" s="6" t="s">
        <v>775</v>
      </c>
      <c r="M166" s="152" t="s">
        <v>790</v>
      </c>
      <c r="N166" s="144" t="s">
        <v>2223</v>
      </c>
      <c r="O166" s="114"/>
    </row>
    <row r="167" spans="1:15" ht="54.75" customHeight="1" x14ac:dyDescent="0.25">
      <c r="A167" s="152" t="s">
        <v>850</v>
      </c>
      <c r="B167" s="1"/>
      <c r="C167" s="152" t="s">
        <v>774</v>
      </c>
      <c r="D167" s="6">
        <v>2018</v>
      </c>
      <c r="E167" s="6">
        <v>739.11379999999997</v>
      </c>
      <c r="F167" s="115">
        <v>600</v>
      </c>
      <c r="G167" s="6">
        <v>139.1138</v>
      </c>
      <c r="H167" s="6" t="s">
        <v>775</v>
      </c>
      <c r="I167" s="6" t="s">
        <v>775</v>
      </c>
      <c r="J167" s="6" t="s">
        <v>775</v>
      </c>
      <c r="K167" s="6" t="s">
        <v>775</v>
      </c>
      <c r="L167" s="6" t="s">
        <v>775</v>
      </c>
      <c r="M167" s="152" t="s">
        <v>790</v>
      </c>
      <c r="N167" s="144" t="s">
        <v>2223</v>
      </c>
      <c r="O167" s="114"/>
    </row>
    <row r="168" spans="1:15" ht="42.75" customHeight="1" x14ac:dyDescent="0.25">
      <c r="A168" s="152" t="s">
        <v>840</v>
      </c>
      <c r="B168" s="1" t="s">
        <v>841</v>
      </c>
      <c r="C168" s="152" t="s">
        <v>657</v>
      </c>
      <c r="D168" s="6">
        <v>2018</v>
      </c>
      <c r="E168" s="6">
        <v>30</v>
      </c>
      <c r="F168" s="115">
        <v>30</v>
      </c>
      <c r="G168" s="6" t="s">
        <v>775</v>
      </c>
      <c r="H168" s="6">
        <v>30</v>
      </c>
      <c r="I168" s="6" t="s">
        <v>775</v>
      </c>
      <c r="J168" s="6" t="s">
        <v>775</v>
      </c>
      <c r="K168" s="6" t="s">
        <v>775</v>
      </c>
      <c r="L168" s="6" t="s">
        <v>775</v>
      </c>
      <c r="M168" s="152" t="s">
        <v>800</v>
      </c>
      <c r="N168" s="144" t="s">
        <v>2223</v>
      </c>
      <c r="O168" s="114"/>
    </row>
    <row r="169" spans="1:15" ht="42.75" customHeight="1" x14ac:dyDescent="0.25">
      <c r="A169" s="152" t="s">
        <v>842</v>
      </c>
      <c r="B169" s="1"/>
      <c r="C169" s="152" t="s">
        <v>2269</v>
      </c>
      <c r="D169" s="6">
        <v>2018</v>
      </c>
      <c r="E169" s="6">
        <v>4</v>
      </c>
      <c r="F169" s="6">
        <v>4</v>
      </c>
      <c r="G169" s="6" t="s">
        <v>775</v>
      </c>
      <c r="H169" s="6">
        <v>4</v>
      </c>
      <c r="I169" s="6" t="s">
        <v>775</v>
      </c>
      <c r="J169" s="6" t="s">
        <v>775</v>
      </c>
      <c r="K169" s="6" t="s">
        <v>775</v>
      </c>
      <c r="L169" s="6" t="s">
        <v>775</v>
      </c>
      <c r="M169" s="152" t="s">
        <v>2270</v>
      </c>
      <c r="N169" s="144" t="s">
        <v>2223</v>
      </c>
      <c r="O169" s="114"/>
    </row>
    <row r="170" spans="1:15" ht="47.25" customHeight="1" x14ac:dyDescent="0.25">
      <c r="A170" s="152" t="s">
        <v>843</v>
      </c>
      <c r="B170" s="1"/>
      <c r="C170" s="152" t="s">
        <v>51</v>
      </c>
      <c r="D170" s="6">
        <v>2018</v>
      </c>
      <c r="E170" s="6">
        <v>56</v>
      </c>
      <c r="F170" s="115">
        <v>56</v>
      </c>
      <c r="G170" s="6" t="s">
        <v>775</v>
      </c>
      <c r="H170" s="6">
        <v>56</v>
      </c>
      <c r="I170" s="6" t="s">
        <v>775</v>
      </c>
      <c r="J170" s="6" t="s">
        <v>775</v>
      </c>
      <c r="K170" s="6" t="s">
        <v>775</v>
      </c>
      <c r="L170" s="6" t="s">
        <v>775</v>
      </c>
      <c r="M170" s="152" t="s">
        <v>800</v>
      </c>
      <c r="N170" s="144" t="s">
        <v>2223</v>
      </c>
      <c r="O170" s="114"/>
    </row>
    <row r="171" spans="1:15" ht="97.5" customHeight="1" x14ac:dyDescent="0.25">
      <c r="A171" s="185" t="s">
        <v>2271</v>
      </c>
      <c r="B171" s="50" t="s">
        <v>2272</v>
      </c>
      <c r="C171" s="152" t="s">
        <v>51</v>
      </c>
      <c r="D171" s="6">
        <v>2018</v>
      </c>
      <c r="E171" s="6">
        <v>440.05</v>
      </c>
      <c r="F171" s="6">
        <v>440.05</v>
      </c>
      <c r="G171" s="6" t="s">
        <v>775</v>
      </c>
      <c r="H171" s="6">
        <v>19.8</v>
      </c>
      <c r="I171" s="6">
        <v>420.35</v>
      </c>
      <c r="J171" s="6" t="s">
        <v>775</v>
      </c>
      <c r="K171" s="6" t="s">
        <v>775</v>
      </c>
      <c r="L171" s="6" t="s">
        <v>775</v>
      </c>
      <c r="M171" s="152" t="s">
        <v>2273</v>
      </c>
      <c r="N171" s="144" t="s">
        <v>2223</v>
      </c>
      <c r="O171" s="114"/>
    </row>
    <row r="172" spans="1:15" ht="33" customHeight="1" x14ac:dyDescent="0.25">
      <c r="A172" s="185" t="s">
        <v>2274</v>
      </c>
      <c r="B172" s="1" t="s">
        <v>2272</v>
      </c>
      <c r="C172" s="152" t="s">
        <v>51</v>
      </c>
      <c r="D172" s="6">
        <v>2018</v>
      </c>
      <c r="E172" s="6">
        <v>322.3</v>
      </c>
      <c r="F172" s="6">
        <v>322.3</v>
      </c>
      <c r="G172" s="6" t="s">
        <v>775</v>
      </c>
      <c r="H172" s="6">
        <v>26.9</v>
      </c>
      <c r="I172" s="6">
        <v>295.39999999999998</v>
      </c>
      <c r="J172" s="6" t="s">
        <v>775</v>
      </c>
      <c r="K172" s="6" t="s">
        <v>775</v>
      </c>
      <c r="L172" s="6" t="s">
        <v>775</v>
      </c>
      <c r="M172" s="152" t="s">
        <v>2273</v>
      </c>
      <c r="N172" s="144" t="s">
        <v>2223</v>
      </c>
      <c r="O172" s="114"/>
    </row>
    <row r="173" spans="1:15" ht="42" customHeight="1" x14ac:dyDescent="0.25">
      <c r="A173" s="185" t="s">
        <v>2275</v>
      </c>
      <c r="B173" s="1"/>
      <c r="C173" s="152" t="s">
        <v>51</v>
      </c>
      <c r="D173" s="6">
        <v>2018</v>
      </c>
      <c r="E173" s="115">
        <v>215.1</v>
      </c>
      <c r="F173" s="115">
        <v>215.1</v>
      </c>
      <c r="G173" s="6" t="s">
        <v>775</v>
      </c>
      <c r="H173" s="115">
        <v>19.600000000000001</v>
      </c>
      <c r="I173" s="115">
        <v>195.5</v>
      </c>
      <c r="J173" s="6" t="s">
        <v>775</v>
      </c>
      <c r="K173" s="6" t="s">
        <v>775</v>
      </c>
      <c r="L173" s="6" t="s">
        <v>775</v>
      </c>
      <c r="M173" s="152" t="s">
        <v>2273</v>
      </c>
      <c r="N173" s="144" t="s">
        <v>2223</v>
      </c>
      <c r="O173" s="114"/>
    </row>
    <row r="174" spans="1:15" ht="62.25" customHeight="1" x14ac:dyDescent="0.25">
      <c r="A174" s="185" t="s">
        <v>851</v>
      </c>
      <c r="B174" s="1"/>
      <c r="C174" s="152" t="s">
        <v>51</v>
      </c>
      <c r="D174" s="6">
        <v>2018</v>
      </c>
      <c r="E174" s="115">
        <v>390</v>
      </c>
      <c r="F174" s="115">
        <v>390</v>
      </c>
      <c r="G174" s="6" t="s">
        <v>775</v>
      </c>
      <c r="H174" s="6" t="s">
        <v>775</v>
      </c>
      <c r="I174" s="115">
        <v>390</v>
      </c>
      <c r="J174" s="6" t="s">
        <v>775</v>
      </c>
      <c r="K174" s="6" t="s">
        <v>775</v>
      </c>
      <c r="L174" s="6" t="s">
        <v>775</v>
      </c>
      <c r="M174" s="152" t="s">
        <v>2273</v>
      </c>
      <c r="N174" s="144" t="s">
        <v>2223</v>
      </c>
      <c r="O174" s="114"/>
    </row>
    <row r="175" spans="1:15" ht="44.25" customHeight="1" x14ac:dyDescent="0.25">
      <c r="A175" s="185" t="s">
        <v>2276</v>
      </c>
      <c r="B175" s="1"/>
      <c r="C175" s="152" t="s">
        <v>51</v>
      </c>
      <c r="D175" s="6">
        <v>2018</v>
      </c>
      <c r="E175" s="115">
        <v>240.72</v>
      </c>
      <c r="F175" s="115">
        <v>240.72</v>
      </c>
      <c r="G175" s="6" t="s">
        <v>775</v>
      </c>
      <c r="H175" s="6" t="s">
        <v>775</v>
      </c>
      <c r="I175" s="115">
        <v>240.72</v>
      </c>
      <c r="J175" s="6" t="s">
        <v>775</v>
      </c>
      <c r="K175" s="6" t="s">
        <v>775</v>
      </c>
      <c r="L175" s="6" t="s">
        <v>775</v>
      </c>
      <c r="M175" s="152" t="s">
        <v>2273</v>
      </c>
      <c r="N175" s="144" t="s">
        <v>2223</v>
      </c>
      <c r="O175" s="114"/>
    </row>
    <row r="176" spans="1:15" ht="42.75" customHeight="1" x14ac:dyDescent="0.25">
      <c r="A176" s="152" t="s">
        <v>844</v>
      </c>
      <c r="B176" s="1"/>
      <c r="C176" s="152" t="s">
        <v>51</v>
      </c>
      <c r="D176" s="6">
        <v>2018</v>
      </c>
      <c r="E176" s="6">
        <v>253</v>
      </c>
      <c r="F176" s="6">
        <v>253</v>
      </c>
      <c r="G176" s="6" t="s">
        <v>775</v>
      </c>
      <c r="H176" s="6" t="s">
        <v>775</v>
      </c>
      <c r="I176" s="6">
        <v>253</v>
      </c>
      <c r="J176" s="6" t="s">
        <v>775</v>
      </c>
      <c r="K176" s="6" t="s">
        <v>775</v>
      </c>
      <c r="L176" s="6" t="s">
        <v>775</v>
      </c>
      <c r="M176" s="152" t="s">
        <v>2273</v>
      </c>
      <c r="N176" s="144" t="s">
        <v>2223</v>
      </c>
      <c r="O176" s="114"/>
    </row>
    <row r="177" spans="1:15" ht="108.75" customHeight="1" x14ac:dyDescent="0.25">
      <c r="A177" s="152" t="s">
        <v>2277</v>
      </c>
      <c r="B177" s="152" t="s">
        <v>845</v>
      </c>
      <c r="C177" s="152" t="s">
        <v>331</v>
      </c>
      <c r="D177" s="6">
        <v>2018</v>
      </c>
      <c r="E177" s="6">
        <v>20</v>
      </c>
      <c r="F177" s="6">
        <v>20</v>
      </c>
      <c r="G177" s="6" t="s">
        <v>775</v>
      </c>
      <c r="H177" s="6">
        <v>20</v>
      </c>
      <c r="I177" s="6" t="s">
        <v>775</v>
      </c>
      <c r="J177" s="6" t="s">
        <v>775</v>
      </c>
      <c r="K177" s="6" t="s">
        <v>775</v>
      </c>
      <c r="L177" s="6" t="s">
        <v>775</v>
      </c>
      <c r="M177" s="152" t="s">
        <v>2278</v>
      </c>
      <c r="N177" s="144" t="s">
        <v>2223</v>
      </c>
      <c r="O177" s="114"/>
    </row>
    <row r="178" spans="1:15" ht="65.25" customHeight="1" x14ac:dyDescent="0.25">
      <c r="A178" s="152" t="s">
        <v>2279</v>
      </c>
      <c r="B178" s="152" t="s">
        <v>1825</v>
      </c>
      <c r="C178" s="152" t="s">
        <v>1260</v>
      </c>
      <c r="D178" s="6">
        <v>2018</v>
      </c>
      <c r="E178" s="6">
        <v>67</v>
      </c>
      <c r="F178" s="6">
        <v>67</v>
      </c>
      <c r="G178" s="6" t="s">
        <v>775</v>
      </c>
      <c r="H178" s="6">
        <v>67</v>
      </c>
      <c r="I178" s="6" t="s">
        <v>775</v>
      </c>
      <c r="J178" s="6" t="s">
        <v>775</v>
      </c>
      <c r="K178" s="6" t="s">
        <v>775</v>
      </c>
      <c r="L178" s="6" t="s">
        <v>775</v>
      </c>
      <c r="M178" s="152" t="s">
        <v>2280</v>
      </c>
      <c r="N178" s="144" t="s">
        <v>2223</v>
      </c>
      <c r="O178" s="114"/>
    </row>
    <row r="179" spans="1:15" ht="30.75" customHeight="1" x14ac:dyDescent="0.25">
      <c r="A179" s="152" t="s">
        <v>2281</v>
      </c>
      <c r="B179" s="1" t="s">
        <v>846</v>
      </c>
      <c r="C179" s="152" t="s">
        <v>344</v>
      </c>
      <c r="D179" s="6">
        <v>2018</v>
      </c>
      <c r="E179" s="6">
        <v>198</v>
      </c>
      <c r="F179" s="6">
        <v>198</v>
      </c>
      <c r="G179" s="6" t="s">
        <v>775</v>
      </c>
      <c r="H179" s="6">
        <v>198</v>
      </c>
      <c r="I179" s="6" t="s">
        <v>775</v>
      </c>
      <c r="J179" s="6" t="s">
        <v>775</v>
      </c>
      <c r="K179" s="6" t="s">
        <v>775</v>
      </c>
      <c r="L179" s="6" t="s">
        <v>775</v>
      </c>
      <c r="M179" s="152" t="s">
        <v>2282</v>
      </c>
      <c r="N179" s="144" t="s">
        <v>2223</v>
      </c>
      <c r="O179" s="114"/>
    </row>
    <row r="180" spans="1:15" ht="31.5" customHeight="1" x14ac:dyDescent="0.25">
      <c r="A180" s="152" t="s">
        <v>847</v>
      </c>
      <c r="B180" s="1"/>
      <c r="C180" s="152" t="s">
        <v>344</v>
      </c>
      <c r="D180" s="6">
        <v>2018</v>
      </c>
      <c r="E180" s="6">
        <v>194.8</v>
      </c>
      <c r="F180" s="6">
        <v>194.8</v>
      </c>
      <c r="G180" s="6" t="s">
        <v>775</v>
      </c>
      <c r="H180" s="6">
        <v>194.8</v>
      </c>
      <c r="I180" s="6" t="s">
        <v>775</v>
      </c>
      <c r="J180" s="6" t="s">
        <v>775</v>
      </c>
      <c r="K180" s="6" t="s">
        <v>775</v>
      </c>
      <c r="L180" s="6" t="s">
        <v>775</v>
      </c>
      <c r="M180" s="152" t="s">
        <v>2256</v>
      </c>
      <c r="N180" s="144" t="s">
        <v>2223</v>
      </c>
      <c r="O180" s="114"/>
    </row>
    <row r="181" spans="1:15" ht="41.25" customHeight="1" x14ac:dyDescent="0.25">
      <c r="A181" s="152" t="s">
        <v>2283</v>
      </c>
      <c r="B181" s="1"/>
      <c r="C181" s="152" t="s">
        <v>344</v>
      </c>
      <c r="D181" s="6">
        <v>2018</v>
      </c>
      <c r="E181" s="6">
        <v>207.1</v>
      </c>
      <c r="F181" s="6">
        <v>207.1</v>
      </c>
      <c r="G181" s="6" t="s">
        <v>775</v>
      </c>
      <c r="H181" s="6">
        <v>207.1</v>
      </c>
      <c r="I181" s="6" t="s">
        <v>775</v>
      </c>
      <c r="J181" s="6" t="s">
        <v>775</v>
      </c>
      <c r="K181" s="6" t="s">
        <v>775</v>
      </c>
      <c r="L181" s="6" t="s">
        <v>775</v>
      </c>
      <c r="M181" s="152" t="s">
        <v>2256</v>
      </c>
      <c r="N181" s="144" t="s">
        <v>2223</v>
      </c>
      <c r="O181" s="114"/>
    </row>
    <row r="182" spans="1:15" ht="63.75" customHeight="1" x14ac:dyDescent="0.25">
      <c r="A182" s="152" t="s">
        <v>2284</v>
      </c>
      <c r="B182" s="1"/>
      <c r="C182" s="152" t="s">
        <v>344</v>
      </c>
      <c r="D182" s="115">
        <v>2018</v>
      </c>
      <c r="E182" s="115">
        <v>1179</v>
      </c>
      <c r="F182" s="115">
        <v>1179</v>
      </c>
      <c r="G182" s="115">
        <v>1050</v>
      </c>
      <c r="H182" s="115">
        <v>129</v>
      </c>
      <c r="I182" s="6" t="s">
        <v>775</v>
      </c>
      <c r="J182" s="6" t="s">
        <v>775</v>
      </c>
      <c r="K182" s="6" t="s">
        <v>775</v>
      </c>
      <c r="L182" s="6" t="s">
        <v>775</v>
      </c>
      <c r="M182" s="152" t="s">
        <v>848</v>
      </c>
      <c r="N182" s="144" t="s">
        <v>2223</v>
      </c>
      <c r="O182" s="114"/>
    </row>
    <row r="183" spans="1:15" ht="63.75" customHeight="1" x14ac:dyDescent="0.25">
      <c r="A183" s="152" t="s">
        <v>2285</v>
      </c>
      <c r="B183" s="152" t="s">
        <v>849</v>
      </c>
      <c r="C183" s="152" t="s">
        <v>81</v>
      </c>
      <c r="D183" s="6">
        <v>2018</v>
      </c>
      <c r="E183" s="6">
        <v>515.15</v>
      </c>
      <c r="F183" s="115">
        <v>515.15</v>
      </c>
      <c r="G183" s="6">
        <v>240.64</v>
      </c>
      <c r="H183" s="6">
        <v>274.50400000000002</v>
      </c>
      <c r="I183" s="6" t="s">
        <v>775</v>
      </c>
      <c r="J183" s="6" t="s">
        <v>775</v>
      </c>
      <c r="K183" s="6" t="s">
        <v>775</v>
      </c>
      <c r="L183" s="6" t="s">
        <v>775</v>
      </c>
      <c r="M183" s="152" t="s">
        <v>2286</v>
      </c>
      <c r="N183" s="144" t="s">
        <v>2223</v>
      </c>
      <c r="O183" s="114"/>
    </row>
    <row r="184" spans="1:15" ht="15" customHeight="1" x14ac:dyDescent="0.25">
      <c r="A184" s="345" t="s">
        <v>457</v>
      </c>
      <c r="B184" s="345"/>
      <c r="C184" s="345"/>
      <c r="D184" s="345"/>
      <c r="E184" s="345"/>
      <c r="F184" s="345"/>
      <c r="G184" s="345"/>
      <c r="H184" s="345"/>
      <c r="I184" s="345"/>
      <c r="J184" s="345"/>
      <c r="K184" s="345"/>
      <c r="L184" s="345"/>
      <c r="M184" s="345"/>
      <c r="N184" s="345"/>
      <c r="O184" s="114"/>
    </row>
    <row r="185" spans="1:15" ht="66.75" customHeight="1" x14ac:dyDescent="0.25">
      <c r="A185" s="144" t="s">
        <v>467</v>
      </c>
      <c r="B185" s="353" t="s">
        <v>2287</v>
      </c>
      <c r="C185" s="144" t="s">
        <v>51</v>
      </c>
      <c r="D185" s="143">
        <v>2018</v>
      </c>
      <c r="E185" s="143">
        <v>1234.17</v>
      </c>
      <c r="F185" s="6" t="s">
        <v>775</v>
      </c>
      <c r="G185" s="6" t="s">
        <v>775</v>
      </c>
      <c r="H185" s="143">
        <v>34.17</v>
      </c>
      <c r="I185" s="143">
        <v>1200</v>
      </c>
      <c r="J185" s="6" t="s">
        <v>775</v>
      </c>
      <c r="K185" s="6" t="s">
        <v>775</v>
      </c>
      <c r="L185" s="6" t="s">
        <v>775</v>
      </c>
      <c r="M185" s="152" t="s">
        <v>2273</v>
      </c>
      <c r="N185" s="144" t="s">
        <v>2223</v>
      </c>
      <c r="O185" s="114"/>
    </row>
    <row r="186" spans="1:15" ht="74.25" customHeight="1" x14ac:dyDescent="0.25">
      <c r="A186" s="144" t="s">
        <v>468</v>
      </c>
      <c r="B186" s="353"/>
      <c r="C186" s="144" t="s">
        <v>344</v>
      </c>
      <c r="D186" s="143">
        <v>2018</v>
      </c>
      <c r="E186" s="143">
        <v>246.459</v>
      </c>
      <c r="F186" s="6" t="s">
        <v>775</v>
      </c>
      <c r="G186" s="6" t="s">
        <v>775</v>
      </c>
      <c r="H186" s="6" t="s">
        <v>775</v>
      </c>
      <c r="I186" s="143">
        <v>246.459</v>
      </c>
      <c r="J186" s="6" t="s">
        <v>775</v>
      </c>
      <c r="K186" s="6" t="s">
        <v>775</v>
      </c>
      <c r="L186" s="6" t="s">
        <v>775</v>
      </c>
      <c r="M186" s="151" t="s">
        <v>1017</v>
      </c>
      <c r="N186" s="144" t="s">
        <v>2223</v>
      </c>
      <c r="O186" s="114"/>
    </row>
    <row r="187" spans="1:15" ht="80.25" customHeight="1" x14ac:dyDescent="0.25">
      <c r="A187" s="144" t="s">
        <v>470</v>
      </c>
      <c r="B187" s="353" t="s">
        <v>2287</v>
      </c>
      <c r="C187" s="144" t="s">
        <v>51</v>
      </c>
      <c r="D187" s="143">
        <v>2018</v>
      </c>
      <c r="E187" s="143">
        <v>393.03300000000002</v>
      </c>
      <c r="F187" s="6" t="s">
        <v>775</v>
      </c>
      <c r="G187" s="6" t="s">
        <v>775</v>
      </c>
      <c r="H187" s="6" t="s">
        <v>775</v>
      </c>
      <c r="I187" s="143">
        <v>393.03300000000002</v>
      </c>
      <c r="J187" s="6" t="s">
        <v>775</v>
      </c>
      <c r="K187" s="6" t="s">
        <v>775</v>
      </c>
      <c r="L187" s="6" t="s">
        <v>775</v>
      </c>
      <c r="M187" s="152" t="s">
        <v>2273</v>
      </c>
      <c r="N187" s="144" t="s">
        <v>2223</v>
      </c>
      <c r="O187" s="114"/>
    </row>
    <row r="188" spans="1:15" ht="54.75" customHeight="1" x14ac:dyDescent="0.25">
      <c r="A188" s="144" t="s">
        <v>471</v>
      </c>
      <c r="B188" s="353"/>
      <c r="C188" s="144" t="s">
        <v>51</v>
      </c>
      <c r="D188" s="143">
        <v>2018</v>
      </c>
      <c r="E188" s="143">
        <v>60</v>
      </c>
      <c r="F188" s="6" t="s">
        <v>775</v>
      </c>
      <c r="G188" s="143">
        <v>60</v>
      </c>
      <c r="H188" s="6" t="s">
        <v>775</v>
      </c>
      <c r="I188" s="6" t="s">
        <v>775</v>
      </c>
      <c r="J188" s="6" t="s">
        <v>775</v>
      </c>
      <c r="K188" s="6" t="s">
        <v>775</v>
      </c>
      <c r="L188" s="6" t="s">
        <v>775</v>
      </c>
      <c r="M188" s="152" t="s">
        <v>2273</v>
      </c>
      <c r="N188" s="144" t="s">
        <v>2223</v>
      </c>
      <c r="O188" s="114"/>
    </row>
    <row r="189" spans="1:15" ht="65.25" customHeight="1" x14ac:dyDescent="0.25">
      <c r="A189" s="144" t="s">
        <v>472</v>
      </c>
      <c r="B189" s="144" t="s">
        <v>473</v>
      </c>
      <c r="C189" s="144" t="s">
        <v>42</v>
      </c>
      <c r="D189" s="143">
        <v>2018</v>
      </c>
      <c r="E189" s="143">
        <v>909</v>
      </c>
      <c r="F189" s="6" t="s">
        <v>775</v>
      </c>
      <c r="G189" s="6" t="s">
        <v>775</v>
      </c>
      <c r="H189" s="143">
        <v>9</v>
      </c>
      <c r="I189" s="143">
        <v>900</v>
      </c>
      <c r="J189" s="6" t="s">
        <v>775</v>
      </c>
      <c r="K189" s="6" t="s">
        <v>775</v>
      </c>
      <c r="L189" s="6" t="s">
        <v>775</v>
      </c>
      <c r="M189" s="151" t="s">
        <v>490</v>
      </c>
      <c r="N189" s="144" t="s">
        <v>2223</v>
      </c>
      <c r="O189" s="114"/>
    </row>
    <row r="190" spans="1:15" ht="112.5" customHeight="1" x14ac:dyDescent="0.25">
      <c r="A190" s="144" t="s">
        <v>2288</v>
      </c>
      <c r="B190" s="144" t="s">
        <v>474</v>
      </c>
      <c r="C190" s="154" t="s">
        <v>2243</v>
      </c>
      <c r="D190" s="143">
        <v>2018</v>
      </c>
      <c r="E190" s="143">
        <v>266.82400000000001</v>
      </c>
      <c r="F190" s="6" t="s">
        <v>775</v>
      </c>
      <c r="G190" s="6" t="s">
        <v>775</v>
      </c>
      <c r="H190" s="6" t="s">
        <v>775</v>
      </c>
      <c r="I190" s="143">
        <v>266.82400000000001</v>
      </c>
      <c r="J190" s="6" t="s">
        <v>775</v>
      </c>
      <c r="K190" s="6" t="s">
        <v>775</v>
      </c>
      <c r="L190" s="6" t="s">
        <v>775</v>
      </c>
      <c r="M190" s="152" t="s">
        <v>2289</v>
      </c>
      <c r="N190" s="144" t="s">
        <v>477</v>
      </c>
      <c r="O190" s="114"/>
    </row>
    <row r="191" spans="1:15" ht="102.75" customHeight="1" x14ac:dyDescent="0.25">
      <c r="A191" s="144" t="s">
        <v>475</v>
      </c>
      <c r="B191" s="144" t="s">
        <v>476</v>
      </c>
      <c r="C191" s="144" t="s">
        <v>469</v>
      </c>
      <c r="D191" s="143">
        <v>2018</v>
      </c>
      <c r="E191" s="143">
        <v>300</v>
      </c>
      <c r="F191" s="6" t="s">
        <v>775</v>
      </c>
      <c r="G191" s="143">
        <v>300</v>
      </c>
      <c r="H191" s="6" t="s">
        <v>775</v>
      </c>
      <c r="I191" s="6" t="s">
        <v>775</v>
      </c>
      <c r="J191" s="6" t="s">
        <v>775</v>
      </c>
      <c r="K191" s="6" t="s">
        <v>775</v>
      </c>
      <c r="L191" s="6" t="s">
        <v>775</v>
      </c>
      <c r="M191" s="151" t="s">
        <v>1017</v>
      </c>
      <c r="N191" s="144" t="s">
        <v>2223</v>
      </c>
      <c r="O191" s="114"/>
    </row>
    <row r="192" spans="1:15" ht="14.25" customHeight="1" x14ac:dyDescent="0.25">
      <c r="A192" s="345" t="s">
        <v>118</v>
      </c>
      <c r="B192" s="345"/>
      <c r="C192" s="345"/>
      <c r="D192" s="345"/>
      <c r="E192" s="345"/>
      <c r="F192" s="345"/>
      <c r="G192" s="345"/>
      <c r="H192" s="345"/>
      <c r="I192" s="345"/>
      <c r="J192" s="345"/>
      <c r="K192" s="345"/>
      <c r="L192" s="345"/>
      <c r="M192" s="345"/>
      <c r="N192" s="345"/>
      <c r="O192" s="114"/>
    </row>
    <row r="193" spans="1:15" ht="75.75" customHeight="1" x14ac:dyDescent="0.25">
      <c r="A193" s="156" t="s">
        <v>2290</v>
      </c>
      <c r="B193" s="156" t="s">
        <v>175</v>
      </c>
      <c r="C193" s="148" t="s">
        <v>132</v>
      </c>
      <c r="D193" s="62">
        <v>2018</v>
      </c>
      <c r="E193" s="62">
        <v>39000</v>
      </c>
      <c r="F193" s="62">
        <v>39000</v>
      </c>
      <c r="G193" s="6" t="s">
        <v>775</v>
      </c>
      <c r="H193" s="6" t="s">
        <v>775</v>
      </c>
      <c r="I193" s="5">
        <v>39000</v>
      </c>
      <c r="J193" s="6" t="s">
        <v>775</v>
      </c>
      <c r="K193" s="6" t="s">
        <v>775</v>
      </c>
      <c r="L193" s="6" t="s">
        <v>775</v>
      </c>
      <c r="M193" s="156" t="s">
        <v>121</v>
      </c>
      <c r="N193" s="144" t="s">
        <v>2223</v>
      </c>
      <c r="O193" s="114"/>
    </row>
    <row r="194" spans="1:15" ht="43.5" customHeight="1" x14ac:dyDescent="0.25">
      <c r="A194" s="156" t="s">
        <v>1722</v>
      </c>
      <c r="B194" s="351" t="s">
        <v>201</v>
      </c>
      <c r="C194" s="156" t="s">
        <v>132</v>
      </c>
      <c r="D194" s="5">
        <v>2018</v>
      </c>
      <c r="E194" s="5">
        <v>79.540999999999997</v>
      </c>
      <c r="F194" s="5">
        <v>79.540999999999997</v>
      </c>
      <c r="G194" s="6" t="s">
        <v>775</v>
      </c>
      <c r="H194" s="5">
        <v>79.540999999999997</v>
      </c>
      <c r="I194" s="6" t="s">
        <v>775</v>
      </c>
      <c r="J194" s="6" t="s">
        <v>775</v>
      </c>
      <c r="K194" s="6" t="s">
        <v>775</v>
      </c>
      <c r="L194" s="6" t="s">
        <v>775</v>
      </c>
      <c r="M194" s="156" t="s">
        <v>161</v>
      </c>
      <c r="N194" s="144" t="s">
        <v>2223</v>
      </c>
      <c r="O194" s="114"/>
    </row>
    <row r="195" spans="1:15" ht="63.75" customHeight="1" x14ac:dyDescent="0.25">
      <c r="A195" s="156" t="s">
        <v>2291</v>
      </c>
      <c r="B195" s="351"/>
      <c r="C195" s="156" t="s">
        <v>132</v>
      </c>
      <c r="D195" s="5">
        <v>2018</v>
      </c>
      <c r="E195" s="5">
        <v>132.136</v>
      </c>
      <c r="F195" s="5">
        <v>132.136</v>
      </c>
      <c r="G195" s="6" t="s">
        <v>775</v>
      </c>
      <c r="H195" s="5">
        <v>132.136</v>
      </c>
      <c r="I195" s="6" t="s">
        <v>775</v>
      </c>
      <c r="J195" s="6" t="s">
        <v>775</v>
      </c>
      <c r="K195" s="6" t="s">
        <v>775</v>
      </c>
      <c r="L195" s="6" t="s">
        <v>775</v>
      </c>
      <c r="M195" s="156" t="s">
        <v>161</v>
      </c>
      <c r="N195" s="144" t="s">
        <v>2223</v>
      </c>
      <c r="O195" s="114"/>
    </row>
    <row r="196" spans="1:15" ht="63" customHeight="1" x14ac:dyDescent="0.25">
      <c r="A196" s="156" t="s">
        <v>2292</v>
      </c>
      <c r="B196" s="351"/>
      <c r="C196" s="156" t="s">
        <v>132</v>
      </c>
      <c r="D196" s="5">
        <v>2018</v>
      </c>
      <c r="E196" s="5">
        <v>176.11500000000001</v>
      </c>
      <c r="F196" s="5">
        <v>176.11500000000001</v>
      </c>
      <c r="G196" s="6" t="s">
        <v>775</v>
      </c>
      <c r="H196" s="5">
        <v>176.11500000000001</v>
      </c>
      <c r="I196" s="6" t="s">
        <v>775</v>
      </c>
      <c r="J196" s="6" t="s">
        <v>775</v>
      </c>
      <c r="K196" s="6" t="s">
        <v>775</v>
      </c>
      <c r="L196" s="6" t="s">
        <v>775</v>
      </c>
      <c r="M196" s="156" t="s">
        <v>161</v>
      </c>
      <c r="N196" s="144" t="s">
        <v>2223</v>
      </c>
      <c r="O196" s="114"/>
    </row>
    <row r="197" spans="1:15" ht="51.75" customHeight="1" x14ac:dyDescent="0.25">
      <c r="A197" s="156" t="s">
        <v>213</v>
      </c>
      <c r="B197" s="351"/>
      <c r="C197" s="156" t="s">
        <v>132</v>
      </c>
      <c r="D197" s="5">
        <v>2018</v>
      </c>
      <c r="E197" s="5">
        <v>179.86099999999999</v>
      </c>
      <c r="F197" s="5">
        <v>179.86099999999999</v>
      </c>
      <c r="G197" s="6" t="s">
        <v>775</v>
      </c>
      <c r="H197" s="5">
        <v>179.86099999999999</v>
      </c>
      <c r="I197" s="6" t="s">
        <v>775</v>
      </c>
      <c r="J197" s="6" t="s">
        <v>775</v>
      </c>
      <c r="K197" s="6" t="s">
        <v>775</v>
      </c>
      <c r="L197" s="6" t="s">
        <v>775</v>
      </c>
      <c r="M197" s="156" t="s">
        <v>161</v>
      </c>
      <c r="N197" s="144" t="s">
        <v>2223</v>
      </c>
      <c r="O197" s="114"/>
    </row>
    <row r="198" spans="1:15" ht="43.5" customHeight="1" x14ac:dyDescent="0.25">
      <c r="A198" s="156" t="s">
        <v>202</v>
      </c>
      <c r="B198" s="351"/>
      <c r="C198" s="156" t="s">
        <v>132</v>
      </c>
      <c r="D198" s="5">
        <v>2018</v>
      </c>
      <c r="E198" s="5">
        <v>149.89400000000001</v>
      </c>
      <c r="F198" s="5">
        <v>149.89400000000001</v>
      </c>
      <c r="G198" s="6" t="s">
        <v>775</v>
      </c>
      <c r="H198" s="5">
        <v>149.89400000000001</v>
      </c>
      <c r="I198" s="6" t="s">
        <v>775</v>
      </c>
      <c r="J198" s="6" t="s">
        <v>775</v>
      </c>
      <c r="K198" s="6" t="s">
        <v>775</v>
      </c>
      <c r="L198" s="6" t="s">
        <v>775</v>
      </c>
      <c r="M198" s="156" t="s">
        <v>161</v>
      </c>
      <c r="N198" s="144" t="s">
        <v>2223</v>
      </c>
      <c r="O198" s="114"/>
    </row>
    <row r="199" spans="1:15" ht="54" customHeight="1" x14ac:dyDescent="0.25">
      <c r="A199" s="156" t="s">
        <v>2293</v>
      </c>
      <c r="B199" s="351"/>
      <c r="C199" s="156" t="s">
        <v>132</v>
      </c>
      <c r="D199" s="5">
        <v>2018</v>
      </c>
      <c r="E199" s="5">
        <v>187.35499999999999</v>
      </c>
      <c r="F199" s="5">
        <v>187.35499999999999</v>
      </c>
      <c r="G199" s="6" t="s">
        <v>775</v>
      </c>
      <c r="H199" s="5">
        <v>187.35499999999999</v>
      </c>
      <c r="I199" s="6" t="s">
        <v>775</v>
      </c>
      <c r="J199" s="6" t="s">
        <v>775</v>
      </c>
      <c r="K199" s="6" t="s">
        <v>775</v>
      </c>
      <c r="L199" s="6" t="s">
        <v>775</v>
      </c>
      <c r="M199" s="156" t="s">
        <v>161</v>
      </c>
      <c r="N199" s="144" t="s">
        <v>2223</v>
      </c>
      <c r="O199" s="114"/>
    </row>
    <row r="200" spans="1:15" ht="64.5" customHeight="1" x14ac:dyDescent="0.25">
      <c r="A200" s="156" t="s">
        <v>2294</v>
      </c>
      <c r="B200" s="351" t="s">
        <v>201</v>
      </c>
      <c r="C200" s="156" t="s">
        <v>132</v>
      </c>
      <c r="D200" s="5">
        <v>2018</v>
      </c>
      <c r="E200" s="5">
        <v>168.61799999999999</v>
      </c>
      <c r="F200" s="5">
        <v>168.61799999999999</v>
      </c>
      <c r="G200" s="6" t="s">
        <v>775</v>
      </c>
      <c r="H200" s="5">
        <v>168.61799999999999</v>
      </c>
      <c r="I200" s="6" t="s">
        <v>775</v>
      </c>
      <c r="J200" s="6" t="s">
        <v>775</v>
      </c>
      <c r="K200" s="6" t="s">
        <v>775</v>
      </c>
      <c r="L200" s="6" t="s">
        <v>775</v>
      </c>
      <c r="M200" s="156" t="s">
        <v>163</v>
      </c>
      <c r="N200" s="144" t="s">
        <v>2223</v>
      </c>
      <c r="O200" s="114"/>
    </row>
    <row r="201" spans="1:15" ht="51.75" customHeight="1" x14ac:dyDescent="0.25">
      <c r="A201" s="156" t="s">
        <v>1723</v>
      </c>
      <c r="B201" s="351"/>
      <c r="C201" s="156" t="s">
        <v>132</v>
      </c>
      <c r="D201" s="5">
        <v>2018</v>
      </c>
      <c r="E201" s="5">
        <v>68</v>
      </c>
      <c r="F201" s="5">
        <v>68</v>
      </c>
      <c r="G201" s="5">
        <v>68</v>
      </c>
      <c r="H201" s="6" t="s">
        <v>775</v>
      </c>
      <c r="I201" s="6" t="s">
        <v>775</v>
      </c>
      <c r="J201" s="6" t="s">
        <v>775</v>
      </c>
      <c r="K201" s="6" t="s">
        <v>775</v>
      </c>
      <c r="L201" s="6" t="s">
        <v>775</v>
      </c>
      <c r="M201" s="156" t="s">
        <v>161</v>
      </c>
      <c r="N201" s="144" t="s">
        <v>2223</v>
      </c>
      <c r="O201" s="114"/>
    </row>
    <row r="202" spans="1:15" ht="120" customHeight="1" x14ac:dyDescent="0.25">
      <c r="A202" s="156" t="s">
        <v>2295</v>
      </c>
      <c r="B202" s="351" t="s">
        <v>134</v>
      </c>
      <c r="C202" s="156" t="s">
        <v>51</v>
      </c>
      <c r="D202" s="5">
        <v>2018</v>
      </c>
      <c r="E202" s="5">
        <v>180</v>
      </c>
      <c r="F202" s="5">
        <v>180</v>
      </c>
      <c r="G202" s="5">
        <v>152</v>
      </c>
      <c r="H202" s="5">
        <v>28</v>
      </c>
      <c r="I202" s="6" t="s">
        <v>775</v>
      </c>
      <c r="J202" s="6" t="s">
        <v>775</v>
      </c>
      <c r="K202" s="6" t="s">
        <v>775</v>
      </c>
      <c r="L202" s="6" t="s">
        <v>775</v>
      </c>
      <c r="M202" s="156" t="s">
        <v>203</v>
      </c>
      <c r="N202" s="144" t="s">
        <v>2223</v>
      </c>
      <c r="O202" s="114"/>
    </row>
    <row r="203" spans="1:15" ht="44.25" customHeight="1" x14ac:dyDescent="0.25">
      <c r="A203" s="156" t="s">
        <v>214</v>
      </c>
      <c r="B203" s="351"/>
      <c r="C203" s="156" t="s">
        <v>51</v>
      </c>
      <c r="D203" s="62" t="s">
        <v>204</v>
      </c>
      <c r="E203" s="62" t="s">
        <v>205</v>
      </c>
      <c r="F203" s="62" t="s">
        <v>205</v>
      </c>
      <c r="G203" s="62">
        <v>133.65</v>
      </c>
      <c r="H203" s="62">
        <v>1.35</v>
      </c>
      <c r="I203" s="6" t="s">
        <v>775</v>
      </c>
      <c r="J203" s="6" t="s">
        <v>775</v>
      </c>
      <c r="K203" s="6" t="s">
        <v>775</v>
      </c>
      <c r="L203" s="6" t="s">
        <v>775</v>
      </c>
      <c r="M203" s="156" t="s">
        <v>135</v>
      </c>
      <c r="N203" s="144" t="s">
        <v>2223</v>
      </c>
      <c r="O203" s="114"/>
    </row>
    <row r="204" spans="1:15" ht="42.75" customHeight="1" x14ac:dyDescent="0.25">
      <c r="A204" s="156" t="s">
        <v>206</v>
      </c>
      <c r="B204" s="351"/>
      <c r="C204" s="156" t="s">
        <v>51</v>
      </c>
      <c r="D204" s="62">
        <v>2018</v>
      </c>
      <c r="E204" s="62">
        <v>222</v>
      </c>
      <c r="F204" s="62">
        <v>222</v>
      </c>
      <c r="G204" s="6" t="s">
        <v>775</v>
      </c>
      <c r="H204" s="62">
        <v>2</v>
      </c>
      <c r="I204" s="62">
        <v>220</v>
      </c>
      <c r="J204" s="6" t="s">
        <v>775</v>
      </c>
      <c r="K204" s="6" t="s">
        <v>775</v>
      </c>
      <c r="L204" s="6" t="s">
        <v>775</v>
      </c>
      <c r="M204" s="156" t="s">
        <v>135</v>
      </c>
      <c r="N204" s="144" t="s">
        <v>2223</v>
      </c>
      <c r="O204" s="114"/>
    </row>
    <row r="205" spans="1:15" ht="86.25" customHeight="1" x14ac:dyDescent="0.25">
      <c r="A205" s="148" t="s">
        <v>2296</v>
      </c>
      <c r="B205" s="351"/>
      <c r="C205" s="148" t="s">
        <v>51</v>
      </c>
      <c r="D205" s="62">
        <v>2018</v>
      </c>
      <c r="E205" s="62">
        <v>262.60000000000002</v>
      </c>
      <c r="F205" s="62">
        <v>262.60000000000002</v>
      </c>
      <c r="G205" s="6" t="s">
        <v>775</v>
      </c>
      <c r="H205" s="62">
        <v>2.6</v>
      </c>
      <c r="I205" s="62">
        <v>260</v>
      </c>
      <c r="J205" s="6" t="s">
        <v>775</v>
      </c>
      <c r="K205" s="6" t="s">
        <v>775</v>
      </c>
      <c r="L205" s="6" t="s">
        <v>775</v>
      </c>
      <c r="M205" s="156" t="s">
        <v>135</v>
      </c>
      <c r="N205" s="144" t="s">
        <v>2223</v>
      </c>
      <c r="O205" s="114"/>
    </row>
    <row r="206" spans="1:15" ht="54.75" customHeight="1" x14ac:dyDescent="0.25">
      <c r="A206" s="148" t="s">
        <v>2297</v>
      </c>
      <c r="B206" s="167" t="s">
        <v>134</v>
      </c>
      <c r="C206" s="156" t="s">
        <v>51</v>
      </c>
      <c r="D206" s="62">
        <v>2018</v>
      </c>
      <c r="E206" s="62">
        <v>535.29999999999995</v>
      </c>
      <c r="F206" s="62">
        <v>535.29999999999995</v>
      </c>
      <c r="G206" s="6" t="s">
        <v>775</v>
      </c>
      <c r="H206" s="62">
        <v>5.3</v>
      </c>
      <c r="I206" s="62">
        <v>530</v>
      </c>
      <c r="J206" s="6" t="s">
        <v>775</v>
      </c>
      <c r="K206" s="6" t="s">
        <v>775</v>
      </c>
      <c r="L206" s="6" t="s">
        <v>775</v>
      </c>
      <c r="M206" s="156" t="s">
        <v>135</v>
      </c>
      <c r="N206" s="144" t="s">
        <v>2223</v>
      </c>
      <c r="O206" s="114"/>
    </row>
    <row r="207" spans="1:15" ht="42" customHeight="1" x14ac:dyDescent="0.25">
      <c r="A207" s="156" t="s">
        <v>207</v>
      </c>
      <c r="B207" s="351" t="s">
        <v>126</v>
      </c>
      <c r="C207" s="156" t="s">
        <v>51</v>
      </c>
      <c r="D207" s="5" t="s">
        <v>48</v>
      </c>
      <c r="E207" s="5">
        <v>800</v>
      </c>
      <c r="F207" s="5">
        <v>234</v>
      </c>
      <c r="G207" s="6" t="s">
        <v>775</v>
      </c>
      <c r="H207" s="5">
        <v>174</v>
      </c>
      <c r="I207" s="6" t="s">
        <v>775</v>
      </c>
      <c r="J207" s="6" t="s">
        <v>775</v>
      </c>
      <c r="K207" s="6" t="s">
        <v>775</v>
      </c>
      <c r="L207" s="5">
        <v>60</v>
      </c>
      <c r="M207" s="156" t="s">
        <v>208</v>
      </c>
      <c r="N207" s="144" t="s">
        <v>2223</v>
      </c>
      <c r="O207" s="114"/>
    </row>
    <row r="208" spans="1:15" ht="53.25" customHeight="1" x14ac:dyDescent="0.25">
      <c r="A208" s="148" t="s">
        <v>2298</v>
      </c>
      <c r="B208" s="351"/>
      <c r="C208" s="148" t="s">
        <v>51</v>
      </c>
      <c r="D208" s="62">
        <v>2018</v>
      </c>
      <c r="E208" s="62">
        <v>202</v>
      </c>
      <c r="F208" s="62">
        <v>202</v>
      </c>
      <c r="G208" s="6" t="s">
        <v>775</v>
      </c>
      <c r="H208" s="62">
        <v>2</v>
      </c>
      <c r="I208" s="62">
        <v>200</v>
      </c>
      <c r="J208" s="6" t="s">
        <v>775</v>
      </c>
      <c r="K208" s="6" t="s">
        <v>775</v>
      </c>
      <c r="L208" s="6" t="s">
        <v>775</v>
      </c>
      <c r="M208" s="156" t="s">
        <v>127</v>
      </c>
      <c r="N208" s="144" t="s">
        <v>2223</v>
      </c>
      <c r="O208" s="114"/>
    </row>
    <row r="209" spans="1:15" ht="43.5" customHeight="1" x14ac:dyDescent="0.25">
      <c r="A209" s="148" t="s">
        <v>209</v>
      </c>
      <c r="B209" s="351"/>
      <c r="C209" s="148" t="s">
        <v>51</v>
      </c>
      <c r="D209" s="62">
        <v>2018</v>
      </c>
      <c r="E209" s="6" t="s">
        <v>778</v>
      </c>
      <c r="F209" s="62">
        <v>234</v>
      </c>
      <c r="G209" s="6" t="s">
        <v>775</v>
      </c>
      <c r="H209" s="62">
        <v>174</v>
      </c>
      <c r="I209" s="6" t="s">
        <v>775</v>
      </c>
      <c r="J209" s="6" t="s">
        <v>775</v>
      </c>
      <c r="K209" s="6" t="s">
        <v>775</v>
      </c>
      <c r="L209" s="62">
        <v>60</v>
      </c>
      <c r="M209" s="156" t="s">
        <v>127</v>
      </c>
      <c r="N209" s="144" t="s">
        <v>2223</v>
      </c>
      <c r="O209" s="114"/>
    </row>
    <row r="210" spans="1:15" ht="33" customHeight="1" x14ac:dyDescent="0.25">
      <c r="A210" s="148" t="s">
        <v>210</v>
      </c>
      <c r="B210" s="351"/>
      <c r="C210" s="148" t="s">
        <v>51</v>
      </c>
      <c r="D210" s="62" t="s">
        <v>211</v>
      </c>
      <c r="E210" s="62">
        <v>936.476</v>
      </c>
      <c r="F210" s="62">
        <v>929.98099999999999</v>
      </c>
      <c r="G210" s="6" t="s">
        <v>775</v>
      </c>
      <c r="H210" s="62">
        <v>929.98099999999999</v>
      </c>
      <c r="I210" s="6" t="s">
        <v>775</v>
      </c>
      <c r="J210" s="6" t="s">
        <v>775</v>
      </c>
      <c r="K210" s="6" t="s">
        <v>775</v>
      </c>
      <c r="L210" s="6" t="s">
        <v>775</v>
      </c>
      <c r="M210" s="156" t="s">
        <v>127</v>
      </c>
      <c r="N210" s="148" t="s">
        <v>2299</v>
      </c>
      <c r="O210" s="114"/>
    </row>
    <row r="211" spans="1:15" ht="32.25" customHeight="1" x14ac:dyDescent="0.25">
      <c r="A211" s="148" t="s">
        <v>2300</v>
      </c>
      <c r="B211" s="351"/>
      <c r="C211" s="148" t="s">
        <v>51</v>
      </c>
      <c r="D211" s="62" t="s">
        <v>48</v>
      </c>
      <c r="E211" s="62">
        <v>234</v>
      </c>
      <c r="F211" s="62">
        <v>234</v>
      </c>
      <c r="G211" s="6" t="s">
        <v>775</v>
      </c>
      <c r="H211" s="62">
        <v>174</v>
      </c>
      <c r="I211" s="6" t="s">
        <v>775</v>
      </c>
      <c r="J211" s="6" t="s">
        <v>775</v>
      </c>
      <c r="K211" s="6" t="s">
        <v>775</v>
      </c>
      <c r="L211" s="62">
        <v>60</v>
      </c>
      <c r="M211" s="156" t="s">
        <v>127</v>
      </c>
      <c r="N211" s="144" t="s">
        <v>2223</v>
      </c>
      <c r="O211" s="114"/>
    </row>
    <row r="212" spans="1:15" ht="30.75" customHeight="1" x14ac:dyDescent="0.25">
      <c r="A212" s="148" t="s">
        <v>2301</v>
      </c>
      <c r="B212" s="351"/>
      <c r="C212" s="148" t="s">
        <v>51</v>
      </c>
      <c r="D212" s="62">
        <v>2018</v>
      </c>
      <c r="E212" s="62">
        <v>199.9</v>
      </c>
      <c r="F212" s="62">
        <v>199.9</v>
      </c>
      <c r="G212" s="6" t="s">
        <v>775</v>
      </c>
      <c r="H212" s="62">
        <v>199.9</v>
      </c>
      <c r="I212" s="6" t="s">
        <v>775</v>
      </c>
      <c r="J212" s="6" t="s">
        <v>775</v>
      </c>
      <c r="K212" s="6" t="s">
        <v>775</v>
      </c>
      <c r="L212" s="6" t="s">
        <v>775</v>
      </c>
      <c r="M212" s="156" t="s">
        <v>127</v>
      </c>
      <c r="N212" s="144" t="s">
        <v>2223</v>
      </c>
      <c r="O212" s="114"/>
    </row>
    <row r="213" spans="1:15" ht="41.25" customHeight="1" x14ac:dyDescent="0.25">
      <c r="A213" s="148" t="s">
        <v>2302</v>
      </c>
      <c r="B213" s="351"/>
      <c r="C213" s="148" t="s">
        <v>51</v>
      </c>
      <c r="D213" s="62">
        <v>2018</v>
      </c>
      <c r="E213" s="62">
        <v>559.36</v>
      </c>
      <c r="F213" s="62">
        <v>559.36</v>
      </c>
      <c r="G213" s="6" t="s">
        <v>775</v>
      </c>
      <c r="H213" s="62">
        <v>167.7</v>
      </c>
      <c r="I213" s="62">
        <v>542593</v>
      </c>
      <c r="J213" s="6" t="s">
        <v>775</v>
      </c>
      <c r="K213" s="6" t="s">
        <v>775</v>
      </c>
      <c r="L213" s="6" t="s">
        <v>775</v>
      </c>
      <c r="M213" s="156" t="s">
        <v>127</v>
      </c>
      <c r="N213" s="144" t="s">
        <v>2223</v>
      </c>
      <c r="O213" s="114"/>
    </row>
    <row r="214" spans="1:15" ht="45.75" customHeight="1" x14ac:dyDescent="0.25">
      <c r="A214" s="148" t="s">
        <v>2303</v>
      </c>
      <c r="B214" s="351"/>
      <c r="C214" s="148" t="s">
        <v>51</v>
      </c>
      <c r="D214" s="62">
        <v>2018</v>
      </c>
      <c r="E214" s="62">
        <v>87.2</v>
      </c>
      <c r="F214" s="62">
        <v>87.2</v>
      </c>
      <c r="G214" s="6" t="s">
        <v>775</v>
      </c>
      <c r="H214" s="62">
        <v>2.7</v>
      </c>
      <c r="I214" s="62">
        <v>84.5</v>
      </c>
      <c r="J214" s="6" t="s">
        <v>775</v>
      </c>
      <c r="K214" s="6" t="s">
        <v>775</v>
      </c>
      <c r="L214" s="6" t="s">
        <v>775</v>
      </c>
      <c r="M214" s="156" t="s">
        <v>127</v>
      </c>
      <c r="N214" s="144" t="s">
        <v>2223</v>
      </c>
      <c r="O214" s="114"/>
    </row>
    <row r="215" spans="1:15" ht="42.75" customHeight="1" x14ac:dyDescent="0.25">
      <c r="A215" s="148" t="s">
        <v>2304</v>
      </c>
      <c r="B215" s="351"/>
      <c r="C215" s="148" t="s">
        <v>51</v>
      </c>
      <c r="D215" s="62">
        <v>2018</v>
      </c>
      <c r="E215" s="62">
        <v>542.16999999999996</v>
      </c>
      <c r="F215" s="62">
        <v>542.16999999999996</v>
      </c>
      <c r="G215" s="6" t="s">
        <v>775</v>
      </c>
      <c r="H215" s="62">
        <v>16.260000000000002</v>
      </c>
      <c r="I215" s="62">
        <v>525.91</v>
      </c>
      <c r="J215" s="6" t="s">
        <v>775</v>
      </c>
      <c r="K215" s="6" t="s">
        <v>775</v>
      </c>
      <c r="L215" s="6" t="s">
        <v>775</v>
      </c>
      <c r="M215" s="156" t="s">
        <v>127</v>
      </c>
      <c r="N215" s="144" t="s">
        <v>2223</v>
      </c>
      <c r="O215" s="114"/>
    </row>
    <row r="216" spans="1:15" ht="45" customHeight="1" x14ac:dyDescent="0.25">
      <c r="A216" s="148" t="s">
        <v>2305</v>
      </c>
      <c r="B216" s="351" t="s">
        <v>126</v>
      </c>
      <c r="C216" s="148" t="s">
        <v>51</v>
      </c>
      <c r="D216" s="62">
        <v>2018</v>
      </c>
      <c r="E216" s="62">
        <v>169.69300000000001</v>
      </c>
      <c r="F216" s="62">
        <v>169.69300000000001</v>
      </c>
      <c r="G216" s="6" t="s">
        <v>775</v>
      </c>
      <c r="H216" s="62">
        <v>5.13</v>
      </c>
      <c r="I216" s="62">
        <v>164.56299999999999</v>
      </c>
      <c r="J216" s="6" t="s">
        <v>775</v>
      </c>
      <c r="K216" s="6" t="s">
        <v>775</v>
      </c>
      <c r="L216" s="6" t="s">
        <v>775</v>
      </c>
      <c r="M216" s="156" t="s">
        <v>127</v>
      </c>
      <c r="N216" s="144" t="s">
        <v>2223</v>
      </c>
      <c r="O216" s="114"/>
    </row>
    <row r="217" spans="1:15" ht="43.5" customHeight="1" x14ac:dyDescent="0.25">
      <c r="A217" s="148" t="s">
        <v>2306</v>
      </c>
      <c r="B217" s="351"/>
      <c r="C217" s="148" t="s">
        <v>51</v>
      </c>
      <c r="D217" s="62">
        <v>2018</v>
      </c>
      <c r="E217" s="62">
        <v>329.03800000000001</v>
      </c>
      <c r="F217" s="62">
        <v>329.03800000000001</v>
      </c>
      <c r="G217" s="6" t="s">
        <v>775</v>
      </c>
      <c r="H217" s="62">
        <v>9.7799999999999994</v>
      </c>
      <c r="I217" s="62">
        <v>319.25799999999998</v>
      </c>
      <c r="J217" s="6" t="s">
        <v>775</v>
      </c>
      <c r="K217" s="6" t="s">
        <v>775</v>
      </c>
      <c r="L217" s="6" t="s">
        <v>775</v>
      </c>
      <c r="M217" s="156" t="s">
        <v>127</v>
      </c>
      <c r="N217" s="144" t="s">
        <v>2223</v>
      </c>
      <c r="O217" s="114"/>
    </row>
    <row r="218" spans="1:15" ht="44.25" customHeight="1" x14ac:dyDescent="0.25">
      <c r="A218" s="148" t="s">
        <v>2307</v>
      </c>
      <c r="B218" s="351"/>
      <c r="C218" s="148" t="s">
        <v>51</v>
      </c>
      <c r="D218" s="62">
        <v>2018</v>
      </c>
      <c r="E218" s="62">
        <v>360.15499999999997</v>
      </c>
      <c r="F218" s="62">
        <v>360.15499999999997</v>
      </c>
      <c r="G218" s="6" t="s">
        <v>775</v>
      </c>
      <c r="H218" s="62">
        <v>10.74</v>
      </c>
      <c r="I218" s="62">
        <v>349.41500000000002</v>
      </c>
      <c r="J218" s="6" t="s">
        <v>775</v>
      </c>
      <c r="K218" s="6" t="s">
        <v>775</v>
      </c>
      <c r="L218" s="6" t="s">
        <v>775</v>
      </c>
      <c r="M218" s="156" t="s">
        <v>127</v>
      </c>
      <c r="N218" s="144" t="s">
        <v>2223</v>
      </c>
      <c r="O218" s="114"/>
    </row>
    <row r="219" spans="1:15" ht="45" customHeight="1" x14ac:dyDescent="0.25">
      <c r="A219" s="148" t="s">
        <v>2308</v>
      </c>
      <c r="B219" s="351"/>
      <c r="C219" s="148" t="s">
        <v>51</v>
      </c>
      <c r="D219" s="62">
        <v>2018</v>
      </c>
      <c r="E219" s="62">
        <v>159.786</v>
      </c>
      <c r="F219" s="62">
        <v>159.786</v>
      </c>
      <c r="G219" s="6" t="s">
        <v>775</v>
      </c>
      <c r="H219" s="62">
        <v>4.83</v>
      </c>
      <c r="I219" s="62">
        <v>154.95599999999999</v>
      </c>
      <c r="J219" s="6" t="s">
        <v>775</v>
      </c>
      <c r="K219" s="6" t="s">
        <v>775</v>
      </c>
      <c r="L219" s="6" t="s">
        <v>775</v>
      </c>
      <c r="M219" s="156" t="s">
        <v>127</v>
      </c>
      <c r="N219" s="144" t="s">
        <v>2223</v>
      </c>
      <c r="O219" s="114"/>
    </row>
    <row r="220" spans="1:15" ht="56.25" customHeight="1" x14ac:dyDescent="0.25">
      <c r="A220" s="148" t="s">
        <v>2309</v>
      </c>
      <c r="B220" s="351"/>
      <c r="C220" s="148" t="s">
        <v>51</v>
      </c>
      <c r="D220" s="62" t="s">
        <v>211</v>
      </c>
      <c r="E220" s="62">
        <v>296.73399999999998</v>
      </c>
      <c r="F220" s="62">
        <v>296.73399999999998</v>
      </c>
      <c r="G220" s="6" t="s">
        <v>775</v>
      </c>
      <c r="H220" s="6" t="s">
        <v>775</v>
      </c>
      <c r="I220" s="62">
        <v>296.73399999999998</v>
      </c>
      <c r="J220" s="6" t="s">
        <v>775</v>
      </c>
      <c r="K220" s="6" t="s">
        <v>775</v>
      </c>
      <c r="L220" s="6" t="s">
        <v>775</v>
      </c>
      <c r="M220" s="156" t="s">
        <v>127</v>
      </c>
      <c r="N220" s="144" t="s">
        <v>2223</v>
      </c>
      <c r="O220" s="114"/>
    </row>
    <row r="221" spans="1:15" ht="44.25" customHeight="1" x14ac:dyDescent="0.25">
      <c r="A221" s="148" t="s">
        <v>2310</v>
      </c>
      <c r="B221" s="351"/>
      <c r="C221" s="148" t="s">
        <v>51</v>
      </c>
      <c r="D221" s="62" t="s">
        <v>211</v>
      </c>
      <c r="E221" s="62">
        <v>213.37200000000001</v>
      </c>
      <c r="F221" s="62">
        <v>213.37200000000001</v>
      </c>
      <c r="G221" s="6" t="s">
        <v>775</v>
      </c>
      <c r="H221" s="6" t="s">
        <v>775</v>
      </c>
      <c r="I221" s="62">
        <v>213.37200000000001</v>
      </c>
      <c r="J221" s="6" t="s">
        <v>775</v>
      </c>
      <c r="K221" s="6" t="s">
        <v>775</v>
      </c>
      <c r="L221" s="6" t="s">
        <v>775</v>
      </c>
      <c r="M221" s="156" t="s">
        <v>127</v>
      </c>
      <c r="N221" s="144" t="s">
        <v>2223</v>
      </c>
      <c r="O221" s="114"/>
    </row>
    <row r="222" spans="1:15" ht="42" customHeight="1" x14ac:dyDescent="0.25">
      <c r="A222" s="148" t="s">
        <v>2311</v>
      </c>
      <c r="B222" s="351"/>
      <c r="C222" s="148" t="s">
        <v>51</v>
      </c>
      <c r="D222" s="62" t="s">
        <v>211</v>
      </c>
      <c r="E222" s="62">
        <v>248.114</v>
      </c>
      <c r="F222" s="62">
        <v>248.114</v>
      </c>
      <c r="G222" s="6" t="s">
        <v>775</v>
      </c>
      <c r="H222" s="6" t="s">
        <v>775</v>
      </c>
      <c r="I222" s="62">
        <v>248.114</v>
      </c>
      <c r="J222" s="6" t="s">
        <v>775</v>
      </c>
      <c r="K222" s="6" t="s">
        <v>775</v>
      </c>
      <c r="L222" s="6" t="s">
        <v>775</v>
      </c>
      <c r="M222" s="156" t="s">
        <v>127</v>
      </c>
      <c r="N222" s="144" t="s">
        <v>2223</v>
      </c>
      <c r="O222" s="114"/>
    </row>
    <row r="223" spans="1:15" ht="57.75" customHeight="1" x14ac:dyDescent="0.25">
      <c r="A223" s="148" t="s">
        <v>2312</v>
      </c>
      <c r="B223" s="351"/>
      <c r="C223" s="148" t="s">
        <v>51</v>
      </c>
      <c r="D223" s="62" t="s">
        <v>211</v>
      </c>
      <c r="E223" s="62">
        <v>150.84899999999999</v>
      </c>
      <c r="F223" s="62">
        <v>150.84899999999999</v>
      </c>
      <c r="G223" s="6" t="s">
        <v>775</v>
      </c>
      <c r="H223" s="6" t="s">
        <v>775</v>
      </c>
      <c r="I223" s="62">
        <v>150.84899999999999</v>
      </c>
      <c r="J223" s="6" t="s">
        <v>775</v>
      </c>
      <c r="K223" s="6" t="s">
        <v>775</v>
      </c>
      <c r="L223" s="6" t="s">
        <v>775</v>
      </c>
      <c r="M223" s="156" t="s">
        <v>127</v>
      </c>
      <c r="N223" s="144" t="s">
        <v>2223</v>
      </c>
      <c r="O223" s="114"/>
    </row>
    <row r="224" spans="1:15" ht="41.25" customHeight="1" x14ac:dyDescent="0.25">
      <c r="A224" s="148" t="s">
        <v>2313</v>
      </c>
      <c r="B224" s="351"/>
      <c r="C224" s="148" t="s">
        <v>51</v>
      </c>
      <c r="D224" s="62" t="s">
        <v>211</v>
      </c>
      <c r="E224" s="62">
        <v>83.4</v>
      </c>
      <c r="F224" s="62">
        <v>83.4</v>
      </c>
      <c r="G224" s="6" t="s">
        <v>775</v>
      </c>
      <c r="H224" s="6" t="s">
        <v>775</v>
      </c>
      <c r="I224" s="62">
        <v>83.4</v>
      </c>
      <c r="J224" s="6" t="s">
        <v>775</v>
      </c>
      <c r="K224" s="6" t="s">
        <v>775</v>
      </c>
      <c r="L224" s="6" t="s">
        <v>775</v>
      </c>
      <c r="M224" s="156" t="s">
        <v>127</v>
      </c>
      <c r="N224" s="144" t="s">
        <v>2223</v>
      </c>
      <c r="O224" s="114"/>
    </row>
    <row r="225" spans="1:15" ht="44.25" customHeight="1" x14ac:dyDescent="0.25">
      <c r="A225" s="148" t="s">
        <v>2314</v>
      </c>
      <c r="B225" s="351" t="s">
        <v>126</v>
      </c>
      <c r="C225" s="148" t="s">
        <v>51</v>
      </c>
      <c r="D225" s="62" t="s">
        <v>211</v>
      </c>
      <c r="E225" s="62">
        <v>511.54</v>
      </c>
      <c r="F225" s="62">
        <v>511.54</v>
      </c>
      <c r="G225" s="6" t="s">
        <v>775</v>
      </c>
      <c r="H225" s="6" t="s">
        <v>775</v>
      </c>
      <c r="I225" s="62">
        <v>511.54</v>
      </c>
      <c r="J225" s="6" t="s">
        <v>775</v>
      </c>
      <c r="K225" s="6" t="s">
        <v>775</v>
      </c>
      <c r="L225" s="6" t="s">
        <v>775</v>
      </c>
      <c r="M225" s="156" t="s">
        <v>127</v>
      </c>
      <c r="N225" s="144" t="s">
        <v>2223</v>
      </c>
      <c r="O225" s="114"/>
    </row>
    <row r="226" spans="1:15" ht="54" customHeight="1" x14ac:dyDescent="0.25">
      <c r="A226" s="148" t="s">
        <v>2315</v>
      </c>
      <c r="B226" s="351"/>
      <c r="C226" s="148" t="s">
        <v>51</v>
      </c>
      <c r="D226" s="62" t="s">
        <v>211</v>
      </c>
      <c r="E226" s="62">
        <v>471.7</v>
      </c>
      <c r="F226" s="62">
        <v>471.7</v>
      </c>
      <c r="G226" s="6" t="s">
        <v>775</v>
      </c>
      <c r="H226" s="6" t="s">
        <v>775</v>
      </c>
      <c r="I226" s="62">
        <v>471.7</v>
      </c>
      <c r="J226" s="6" t="s">
        <v>775</v>
      </c>
      <c r="K226" s="6" t="s">
        <v>775</v>
      </c>
      <c r="L226" s="6" t="s">
        <v>775</v>
      </c>
      <c r="M226" s="156" t="s">
        <v>127</v>
      </c>
      <c r="N226" s="144" t="s">
        <v>2223</v>
      </c>
      <c r="O226" s="114"/>
    </row>
    <row r="227" spans="1:15" ht="41.25" customHeight="1" x14ac:dyDescent="0.25">
      <c r="A227" s="148" t="s">
        <v>2316</v>
      </c>
      <c r="B227" s="351"/>
      <c r="C227" s="148" t="s">
        <v>51</v>
      </c>
      <c r="D227" s="62" t="s">
        <v>211</v>
      </c>
      <c r="E227" s="62">
        <v>939.7</v>
      </c>
      <c r="F227" s="62">
        <v>939.7</v>
      </c>
      <c r="G227" s="6" t="s">
        <v>775</v>
      </c>
      <c r="H227" s="6" t="s">
        <v>775</v>
      </c>
      <c r="I227" s="62">
        <v>939.7</v>
      </c>
      <c r="J227" s="6" t="s">
        <v>775</v>
      </c>
      <c r="K227" s="6" t="s">
        <v>775</v>
      </c>
      <c r="L227" s="6" t="s">
        <v>775</v>
      </c>
      <c r="M227" s="156" t="s">
        <v>127</v>
      </c>
      <c r="N227" s="144" t="s">
        <v>2223</v>
      </c>
      <c r="O227" s="114"/>
    </row>
    <row r="228" spans="1:15" ht="33.75" customHeight="1" x14ac:dyDescent="0.25">
      <c r="A228" s="148" t="s">
        <v>2317</v>
      </c>
      <c r="B228" s="351"/>
      <c r="C228" s="148" t="s">
        <v>51</v>
      </c>
      <c r="D228" s="62">
        <v>2018</v>
      </c>
      <c r="E228" s="62">
        <v>198.3</v>
      </c>
      <c r="F228" s="62">
        <v>198.3</v>
      </c>
      <c r="G228" s="6" t="s">
        <v>775</v>
      </c>
      <c r="H228" s="62">
        <v>198.3</v>
      </c>
      <c r="I228" s="6" t="s">
        <v>775</v>
      </c>
      <c r="J228" s="6" t="s">
        <v>775</v>
      </c>
      <c r="K228" s="6" t="s">
        <v>775</v>
      </c>
      <c r="L228" s="6" t="s">
        <v>775</v>
      </c>
      <c r="M228" s="156" t="s">
        <v>127</v>
      </c>
      <c r="N228" s="144" t="s">
        <v>2223</v>
      </c>
      <c r="O228" s="114"/>
    </row>
    <row r="229" spans="1:15" ht="45" customHeight="1" x14ac:dyDescent="0.25">
      <c r="A229" s="148" t="s">
        <v>2318</v>
      </c>
      <c r="B229" s="351"/>
      <c r="C229" s="148" t="s">
        <v>51</v>
      </c>
      <c r="D229" s="62" t="s">
        <v>211</v>
      </c>
      <c r="E229" s="62">
        <v>737.44</v>
      </c>
      <c r="F229" s="62">
        <v>737.44</v>
      </c>
      <c r="G229" s="6" t="s">
        <v>775</v>
      </c>
      <c r="H229" s="62">
        <v>737.44</v>
      </c>
      <c r="I229" s="6" t="s">
        <v>775</v>
      </c>
      <c r="J229" s="6" t="s">
        <v>775</v>
      </c>
      <c r="K229" s="6" t="s">
        <v>775</v>
      </c>
      <c r="L229" s="6" t="s">
        <v>775</v>
      </c>
      <c r="M229" s="156" t="s">
        <v>127</v>
      </c>
      <c r="N229" s="144" t="s">
        <v>2223</v>
      </c>
      <c r="O229" s="114"/>
    </row>
    <row r="230" spans="1:15" ht="54" customHeight="1" x14ac:dyDescent="0.25">
      <c r="A230" s="148" t="s">
        <v>2319</v>
      </c>
      <c r="B230" s="351"/>
      <c r="C230" s="148" t="s">
        <v>51</v>
      </c>
      <c r="D230" s="62" t="s">
        <v>211</v>
      </c>
      <c r="E230" s="62">
        <v>1399.865</v>
      </c>
      <c r="F230" s="62">
        <v>1386.1949999999999</v>
      </c>
      <c r="G230" s="6" t="s">
        <v>775</v>
      </c>
      <c r="H230" s="62">
        <v>1386.2</v>
      </c>
      <c r="I230" s="6" t="s">
        <v>775</v>
      </c>
      <c r="J230" s="6" t="s">
        <v>775</v>
      </c>
      <c r="K230" s="6" t="s">
        <v>775</v>
      </c>
      <c r="L230" s="6" t="s">
        <v>775</v>
      </c>
      <c r="M230" s="156" t="s">
        <v>127</v>
      </c>
      <c r="N230" s="144" t="s">
        <v>2223</v>
      </c>
      <c r="O230" s="114"/>
    </row>
    <row r="231" spans="1:15" ht="33.75" customHeight="1" x14ac:dyDescent="0.25">
      <c r="A231" s="148" t="s">
        <v>2320</v>
      </c>
      <c r="B231" s="351"/>
      <c r="C231" s="148" t="s">
        <v>51</v>
      </c>
      <c r="D231" s="62" t="s">
        <v>211</v>
      </c>
      <c r="E231" s="62">
        <v>109</v>
      </c>
      <c r="F231" s="62">
        <v>109</v>
      </c>
      <c r="G231" s="6" t="s">
        <v>775</v>
      </c>
      <c r="H231" s="62">
        <v>109</v>
      </c>
      <c r="I231" s="6" t="s">
        <v>775</v>
      </c>
      <c r="J231" s="6" t="s">
        <v>775</v>
      </c>
      <c r="K231" s="6" t="s">
        <v>775</v>
      </c>
      <c r="L231" s="6" t="s">
        <v>775</v>
      </c>
      <c r="M231" s="156" t="s">
        <v>127</v>
      </c>
      <c r="N231" s="144" t="s">
        <v>2223</v>
      </c>
      <c r="O231" s="114"/>
    </row>
    <row r="232" spans="1:15" ht="31.5" x14ac:dyDescent="0.25">
      <c r="A232" s="148" t="s">
        <v>2321</v>
      </c>
      <c r="B232" s="351"/>
      <c r="C232" s="148" t="s">
        <v>51</v>
      </c>
      <c r="D232" s="62" t="s">
        <v>211</v>
      </c>
      <c r="E232" s="62">
        <v>339</v>
      </c>
      <c r="F232" s="62">
        <v>339</v>
      </c>
      <c r="G232" s="6" t="s">
        <v>775</v>
      </c>
      <c r="H232" s="62">
        <v>339</v>
      </c>
      <c r="I232" s="6" t="s">
        <v>775</v>
      </c>
      <c r="J232" s="6" t="s">
        <v>775</v>
      </c>
      <c r="K232" s="6" t="s">
        <v>775</v>
      </c>
      <c r="L232" s="6" t="s">
        <v>775</v>
      </c>
      <c r="M232" s="156" t="s">
        <v>127</v>
      </c>
      <c r="N232" s="144" t="s">
        <v>2223</v>
      </c>
      <c r="O232" s="114"/>
    </row>
    <row r="233" spans="1:15" ht="42.75" customHeight="1" x14ac:dyDescent="0.25">
      <c r="A233" s="148" t="s">
        <v>2322</v>
      </c>
      <c r="B233" s="351"/>
      <c r="C233" s="148" t="s">
        <v>51</v>
      </c>
      <c r="D233" s="62">
        <v>2018</v>
      </c>
      <c r="E233" s="62">
        <v>195</v>
      </c>
      <c r="F233" s="62">
        <v>195</v>
      </c>
      <c r="G233" s="6" t="s">
        <v>775</v>
      </c>
      <c r="H233" s="62">
        <v>195</v>
      </c>
      <c r="I233" s="6" t="s">
        <v>775</v>
      </c>
      <c r="J233" s="6" t="s">
        <v>775</v>
      </c>
      <c r="K233" s="6" t="s">
        <v>775</v>
      </c>
      <c r="L233" s="6" t="s">
        <v>775</v>
      </c>
      <c r="M233" s="156" t="s">
        <v>127</v>
      </c>
      <c r="N233" s="144" t="s">
        <v>2223</v>
      </c>
      <c r="O233" s="114"/>
    </row>
    <row r="234" spans="1:15" ht="35.25" customHeight="1" x14ac:dyDescent="0.25">
      <c r="A234" s="148" t="s">
        <v>2323</v>
      </c>
      <c r="B234" s="351"/>
      <c r="C234" s="148" t="s">
        <v>51</v>
      </c>
      <c r="D234" s="62" t="s">
        <v>211</v>
      </c>
      <c r="E234" s="62">
        <v>100</v>
      </c>
      <c r="F234" s="62">
        <v>100</v>
      </c>
      <c r="G234" s="6" t="s">
        <v>775</v>
      </c>
      <c r="H234" s="62">
        <v>100</v>
      </c>
      <c r="I234" s="6" t="s">
        <v>775</v>
      </c>
      <c r="J234" s="6" t="s">
        <v>775</v>
      </c>
      <c r="K234" s="6" t="s">
        <v>775</v>
      </c>
      <c r="L234" s="6" t="s">
        <v>775</v>
      </c>
      <c r="M234" s="156" t="s">
        <v>127</v>
      </c>
      <c r="N234" s="144" t="s">
        <v>2223</v>
      </c>
      <c r="O234" s="114"/>
    </row>
    <row r="235" spans="1:15" ht="33.75" customHeight="1" x14ac:dyDescent="0.25">
      <c r="A235" s="148" t="s">
        <v>2324</v>
      </c>
      <c r="B235" s="351" t="s">
        <v>126</v>
      </c>
      <c r="C235" s="148" t="s">
        <v>51</v>
      </c>
      <c r="D235" s="62" t="s">
        <v>211</v>
      </c>
      <c r="E235" s="62">
        <v>100</v>
      </c>
      <c r="F235" s="62">
        <v>100</v>
      </c>
      <c r="G235" s="6" t="s">
        <v>775</v>
      </c>
      <c r="H235" s="62">
        <v>100</v>
      </c>
      <c r="I235" s="6" t="s">
        <v>775</v>
      </c>
      <c r="J235" s="6" t="s">
        <v>775</v>
      </c>
      <c r="K235" s="6" t="s">
        <v>775</v>
      </c>
      <c r="L235" s="6" t="s">
        <v>775</v>
      </c>
      <c r="M235" s="156" t="s">
        <v>127</v>
      </c>
      <c r="N235" s="144" t="s">
        <v>2223</v>
      </c>
      <c r="O235" s="114"/>
    </row>
    <row r="236" spans="1:15" ht="87.75" customHeight="1" x14ac:dyDescent="0.25">
      <c r="A236" s="148" t="s">
        <v>215</v>
      </c>
      <c r="B236" s="351"/>
      <c r="C236" s="148" t="s">
        <v>51</v>
      </c>
      <c r="D236" s="62" t="s">
        <v>211</v>
      </c>
      <c r="E236" s="62">
        <v>76.897000000000006</v>
      </c>
      <c r="F236" s="62">
        <v>76.897000000000006</v>
      </c>
      <c r="G236" s="6" t="s">
        <v>775</v>
      </c>
      <c r="H236" s="62">
        <v>76.897000000000006</v>
      </c>
      <c r="I236" s="6" t="s">
        <v>775</v>
      </c>
      <c r="J236" s="6" t="s">
        <v>775</v>
      </c>
      <c r="K236" s="6" t="s">
        <v>775</v>
      </c>
      <c r="L236" s="6" t="s">
        <v>775</v>
      </c>
      <c r="M236" s="156" t="s">
        <v>127</v>
      </c>
      <c r="N236" s="144" t="s">
        <v>2223</v>
      </c>
      <c r="O236" s="114"/>
    </row>
    <row r="237" spans="1:15" ht="54.75" customHeight="1" x14ac:dyDescent="0.25">
      <c r="A237" s="148" t="s">
        <v>2325</v>
      </c>
      <c r="B237" s="351"/>
      <c r="C237" s="148" t="s">
        <v>51</v>
      </c>
      <c r="D237" s="62" t="s">
        <v>211</v>
      </c>
      <c r="E237" s="62">
        <v>49.82</v>
      </c>
      <c r="F237" s="62">
        <v>49.82</v>
      </c>
      <c r="G237" s="6" t="s">
        <v>775</v>
      </c>
      <c r="H237" s="62">
        <v>49.82</v>
      </c>
      <c r="I237" s="6" t="s">
        <v>775</v>
      </c>
      <c r="J237" s="6" t="s">
        <v>775</v>
      </c>
      <c r="K237" s="6" t="s">
        <v>775</v>
      </c>
      <c r="L237" s="6" t="s">
        <v>775</v>
      </c>
      <c r="M237" s="156" t="s">
        <v>127</v>
      </c>
      <c r="N237" s="144" t="s">
        <v>2223</v>
      </c>
      <c r="O237" s="114"/>
    </row>
    <row r="238" spans="1:15" ht="64.5" customHeight="1" x14ac:dyDescent="0.25">
      <c r="A238" s="148" t="s">
        <v>2326</v>
      </c>
      <c r="B238" s="351"/>
      <c r="C238" s="148" t="s">
        <v>51</v>
      </c>
      <c r="D238" s="62" t="s">
        <v>211</v>
      </c>
      <c r="E238" s="62">
        <v>198</v>
      </c>
      <c r="F238" s="62">
        <v>198</v>
      </c>
      <c r="G238" s="6" t="s">
        <v>775</v>
      </c>
      <c r="H238" s="62">
        <v>198</v>
      </c>
      <c r="I238" s="6" t="s">
        <v>775</v>
      </c>
      <c r="J238" s="6" t="s">
        <v>775</v>
      </c>
      <c r="K238" s="6" t="s">
        <v>775</v>
      </c>
      <c r="L238" s="6" t="s">
        <v>775</v>
      </c>
      <c r="M238" s="156" t="s">
        <v>127</v>
      </c>
      <c r="N238" s="144" t="s">
        <v>2223</v>
      </c>
      <c r="O238" s="114"/>
    </row>
    <row r="239" spans="1:15" ht="33" customHeight="1" x14ac:dyDescent="0.25">
      <c r="A239" s="148" t="s">
        <v>2327</v>
      </c>
      <c r="B239" s="351"/>
      <c r="C239" s="148" t="s">
        <v>51</v>
      </c>
      <c r="D239" s="62" t="s">
        <v>211</v>
      </c>
      <c r="E239" s="62">
        <v>46.843000000000004</v>
      </c>
      <c r="F239" s="62">
        <v>46.843000000000004</v>
      </c>
      <c r="G239" s="6" t="s">
        <v>775</v>
      </c>
      <c r="H239" s="62">
        <v>46.843000000000004</v>
      </c>
      <c r="I239" s="6" t="s">
        <v>775</v>
      </c>
      <c r="J239" s="6" t="s">
        <v>775</v>
      </c>
      <c r="K239" s="6" t="s">
        <v>775</v>
      </c>
      <c r="L239" s="6" t="s">
        <v>775</v>
      </c>
      <c r="M239" s="156" t="s">
        <v>127</v>
      </c>
      <c r="N239" s="144" t="s">
        <v>2223</v>
      </c>
      <c r="O239" s="114"/>
    </row>
    <row r="240" spans="1:15" ht="33" customHeight="1" x14ac:dyDescent="0.25">
      <c r="A240" s="148" t="s">
        <v>2328</v>
      </c>
      <c r="B240" s="351"/>
      <c r="C240" s="148" t="s">
        <v>51</v>
      </c>
      <c r="D240" s="62" t="s">
        <v>211</v>
      </c>
      <c r="E240" s="62">
        <v>49.750999999999998</v>
      </c>
      <c r="F240" s="62">
        <v>49.750999999999998</v>
      </c>
      <c r="G240" s="6" t="s">
        <v>775</v>
      </c>
      <c r="H240" s="62">
        <v>49751</v>
      </c>
      <c r="I240" s="6" t="s">
        <v>775</v>
      </c>
      <c r="J240" s="6" t="s">
        <v>775</v>
      </c>
      <c r="K240" s="6" t="s">
        <v>775</v>
      </c>
      <c r="L240" s="6" t="s">
        <v>775</v>
      </c>
      <c r="M240" s="156" t="s">
        <v>127</v>
      </c>
      <c r="N240" s="144" t="s">
        <v>2223</v>
      </c>
      <c r="O240" s="114"/>
    </row>
    <row r="241" spans="1:15" ht="76.5" customHeight="1" x14ac:dyDescent="0.25">
      <c r="A241" s="148" t="s">
        <v>2329</v>
      </c>
      <c r="B241" s="351"/>
      <c r="C241" s="148" t="s">
        <v>51</v>
      </c>
      <c r="D241" s="62" t="s">
        <v>211</v>
      </c>
      <c r="E241" s="62">
        <v>260</v>
      </c>
      <c r="F241" s="62">
        <v>260</v>
      </c>
      <c r="G241" s="6" t="s">
        <v>775</v>
      </c>
      <c r="H241" s="62">
        <v>260</v>
      </c>
      <c r="I241" s="6" t="s">
        <v>775</v>
      </c>
      <c r="J241" s="6" t="s">
        <v>775</v>
      </c>
      <c r="K241" s="6" t="s">
        <v>775</v>
      </c>
      <c r="L241" s="6" t="s">
        <v>775</v>
      </c>
      <c r="M241" s="156" t="s">
        <v>127</v>
      </c>
      <c r="N241" s="144" t="s">
        <v>2223</v>
      </c>
      <c r="O241" s="114"/>
    </row>
    <row r="242" spans="1:15" ht="32.25" customHeight="1" x14ac:dyDescent="0.25">
      <c r="A242" s="148" t="s">
        <v>2330</v>
      </c>
      <c r="B242" s="351"/>
      <c r="C242" s="148" t="s">
        <v>51</v>
      </c>
      <c r="D242" s="62">
        <v>2018</v>
      </c>
      <c r="E242" s="62">
        <v>190.8</v>
      </c>
      <c r="F242" s="62">
        <v>190.8</v>
      </c>
      <c r="G242" s="6" t="s">
        <v>775</v>
      </c>
      <c r="H242" s="62">
        <v>190.8</v>
      </c>
      <c r="I242" s="6" t="s">
        <v>775</v>
      </c>
      <c r="J242" s="6" t="s">
        <v>775</v>
      </c>
      <c r="K242" s="6" t="s">
        <v>775</v>
      </c>
      <c r="L242" s="6" t="s">
        <v>775</v>
      </c>
      <c r="M242" s="156" t="s">
        <v>127</v>
      </c>
      <c r="N242" s="144" t="s">
        <v>2223</v>
      </c>
      <c r="O242" s="114"/>
    </row>
    <row r="243" spans="1:15" ht="65.25" customHeight="1" x14ac:dyDescent="0.25">
      <c r="A243" s="148" t="s">
        <v>2331</v>
      </c>
      <c r="B243" s="351" t="s">
        <v>138</v>
      </c>
      <c r="C243" s="156" t="s">
        <v>139</v>
      </c>
      <c r="D243" s="62">
        <v>2018</v>
      </c>
      <c r="E243" s="62">
        <v>300.64</v>
      </c>
      <c r="F243" s="6" t="s">
        <v>775</v>
      </c>
      <c r="G243" s="6" t="s">
        <v>775</v>
      </c>
      <c r="H243" s="62">
        <v>3.17</v>
      </c>
      <c r="I243" s="62">
        <v>297.47000000000003</v>
      </c>
      <c r="J243" s="6" t="s">
        <v>775</v>
      </c>
      <c r="K243" s="6" t="s">
        <v>775</v>
      </c>
      <c r="L243" s="6" t="s">
        <v>775</v>
      </c>
      <c r="M243" s="156" t="s">
        <v>142</v>
      </c>
      <c r="N243" s="144" t="s">
        <v>2223</v>
      </c>
      <c r="O243" s="114"/>
    </row>
    <row r="244" spans="1:15" ht="64.5" customHeight="1" x14ac:dyDescent="0.25">
      <c r="A244" s="148" t="s">
        <v>212</v>
      </c>
      <c r="B244" s="351"/>
      <c r="C244" s="156" t="s">
        <v>139</v>
      </c>
      <c r="D244" s="62">
        <v>2018</v>
      </c>
      <c r="E244" s="62">
        <v>339.1</v>
      </c>
      <c r="F244" s="6" t="s">
        <v>775</v>
      </c>
      <c r="G244" s="6" t="s">
        <v>775</v>
      </c>
      <c r="H244" s="62">
        <v>3.56</v>
      </c>
      <c r="I244" s="62">
        <v>335.54</v>
      </c>
      <c r="J244" s="6" t="s">
        <v>775</v>
      </c>
      <c r="K244" s="6" t="s">
        <v>775</v>
      </c>
      <c r="L244" s="6" t="s">
        <v>775</v>
      </c>
      <c r="M244" s="156" t="s">
        <v>142</v>
      </c>
      <c r="N244" s="144" t="s">
        <v>2223</v>
      </c>
      <c r="O244" s="114"/>
    </row>
    <row r="245" spans="1:15" ht="13.5" customHeight="1" x14ac:dyDescent="0.25">
      <c r="A245" s="386" t="s">
        <v>39</v>
      </c>
      <c r="B245" s="386"/>
      <c r="C245" s="386"/>
      <c r="D245" s="386"/>
      <c r="E245" s="386"/>
      <c r="F245" s="386"/>
      <c r="G245" s="386"/>
      <c r="H245" s="386"/>
      <c r="I245" s="386"/>
      <c r="J245" s="386"/>
      <c r="K245" s="386"/>
      <c r="L245" s="386"/>
      <c r="M245" s="386"/>
      <c r="N245" s="386"/>
      <c r="O245" s="114"/>
    </row>
    <row r="246" spans="1:15" ht="97.5" customHeight="1" x14ac:dyDescent="0.25">
      <c r="A246" s="144" t="s">
        <v>45</v>
      </c>
      <c r="B246" s="144" t="s">
        <v>46</v>
      </c>
      <c r="C246" s="144" t="s">
        <v>47</v>
      </c>
      <c r="D246" s="144" t="s">
        <v>48</v>
      </c>
      <c r="E246" s="186">
        <v>139000</v>
      </c>
      <c r="F246" s="77">
        <v>139000</v>
      </c>
      <c r="G246" s="152" t="s">
        <v>775</v>
      </c>
      <c r="H246" s="152" t="s">
        <v>775</v>
      </c>
      <c r="I246" s="77">
        <v>139000</v>
      </c>
      <c r="J246" s="152" t="s">
        <v>775</v>
      </c>
      <c r="K246" s="152" t="s">
        <v>775</v>
      </c>
      <c r="L246" s="152" t="s">
        <v>775</v>
      </c>
      <c r="M246" s="144" t="s">
        <v>49</v>
      </c>
      <c r="N246" s="144" t="s">
        <v>2223</v>
      </c>
      <c r="O246" s="114"/>
    </row>
    <row r="247" spans="1:15" ht="100.5" customHeight="1" x14ac:dyDescent="0.25">
      <c r="A247" s="144" t="s">
        <v>50</v>
      </c>
      <c r="B247" s="144" t="s">
        <v>113</v>
      </c>
      <c r="C247" s="144" t="s">
        <v>51</v>
      </c>
      <c r="D247" s="144" t="s">
        <v>48</v>
      </c>
      <c r="E247" s="187">
        <v>6700.1</v>
      </c>
      <c r="F247" s="187">
        <v>6388.2</v>
      </c>
      <c r="G247" s="152" t="s">
        <v>775</v>
      </c>
      <c r="H247" s="144">
        <v>700.1</v>
      </c>
      <c r="I247" s="144" t="s">
        <v>52</v>
      </c>
      <c r="J247" s="152" t="s">
        <v>775</v>
      </c>
      <c r="K247" s="152" t="s">
        <v>775</v>
      </c>
      <c r="L247" s="152" t="s">
        <v>775</v>
      </c>
      <c r="M247" s="144" t="s">
        <v>2332</v>
      </c>
      <c r="N247" s="144" t="s">
        <v>2223</v>
      </c>
      <c r="O247" s="114"/>
    </row>
    <row r="248" spans="1:15" ht="13.5" customHeight="1" x14ac:dyDescent="0.25">
      <c r="A248" s="386" t="s">
        <v>1259</v>
      </c>
      <c r="B248" s="386"/>
      <c r="C248" s="386"/>
      <c r="D248" s="386"/>
      <c r="E248" s="386"/>
      <c r="F248" s="386"/>
      <c r="G248" s="386"/>
      <c r="H248" s="386"/>
      <c r="I248" s="386"/>
      <c r="J248" s="386"/>
      <c r="K248" s="386"/>
      <c r="L248" s="386"/>
      <c r="M248" s="386"/>
      <c r="N248" s="386"/>
      <c r="O248" s="114"/>
    </row>
    <row r="249" spans="1:15" ht="66.75" customHeight="1" x14ac:dyDescent="0.25">
      <c r="A249" s="144" t="s">
        <v>1302</v>
      </c>
      <c r="B249" s="144" t="s">
        <v>1142</v>
      </c>
      <c r="C249" s="144" t="s">
        <v>1260</v>
      </c>
      <c r="D249" s="143">
        <v>2018</v>
      </c>
      <c r="E249" s="71">
        <v>2034.44</v>
      </c>
      <c r="F249" s="71">
        <v>2034.44</v>
      </c>
      <c r="G249" s="6" t="s">
        <v>775</v>
      </c>
      <c r="H249" s="71">
        <v>2034.44</v>
      </c>
      <c r="I249" s="6" t="s">
        <v>775</v>
      </c>
      <c r="J249" s="6" t="s">
        <v>775</v>
      </c>
      <c r="K249" s="6" t="s">
        <v>775</v>
      </c>
      <c r="L249" s="6" t="s">
        <v>775</v>
      </c>
      <c r="M249" s="144" t="s">
        <v>1261</v>
      </c>
      <c r="N249" s="144" t="s">
        <v>2223</v>
      </c>
      <c r="O249" s="114"/>
    </row>
    <row r="250" spans="1:15" ht="76.5" customHeight="1" x14ac:dyDescent="0.25">
      <c r="A250" s="144" t="s">
        <v>1303</v>
      </c>
      <c r="B250" s="144" t="s">
        <v>1142</v>
      </c>
      <c r="C250" s="144" t="s">
        <v>1260</v>
      </c>
      <c r="D250" s="143">
        <v>2018</v>
      </c>
      <c r="E250" s="71">
        <v>153.5</v>
      </c>
      <c r="F250" s="71">
        <v>153.5</v>
      </c>
      <c r="G250" s="6" t="s">
        <v>775</v>
      </c>
      <c r="H250" s="71">
        <v>153.5</v>
      </c>
      <c r="I250" s="6" t="s">
        <v>775</v>
      </c>
      <c r="J250" s="6" t="s">
        <v>775</v>
      </c>
      <c r="K250" s="6" t="s">
        <v>775</v>
      </c>
      <c r="L250" s="6" t="s">
        <v>775</v>
      </c>
      <c r="M250" s="144" t="s">
        <v>1261</v>
      </c>
      <c r="N250" s="144" t="s">
        <v>2223</v>
      </c>
      <c r="O250" s="114"/>
    </row>
    <row r="251" spans="1:15" ht="86.25" customHeight="1" x14ac:dyDescent="0.25">
      <c r="A251" s="144" t="s">
        <v>1304</v>
      </c>
      <c r="B251" s="353" t="s">
        <v>1305</v>
      </c>
      <c r="C251" s="144" t="s">
        <v>51</v>
      </c>
      <c r="D251" s="143">
        <v>2018</v>
      </c>
      <c r="E251" s="71">
        <v>447.55</v>
      </c>
      <c r="F251" s="121">
        <v>447.55</v>
      </c>
      <c r="G251" s="6" t="s">
        <v>775</v>
      </c>
      <c r="H251" s="71">
        <v>447.55</v>
      </c>
      <c r="I251" s="6" t="s">
        <v>775</v>
      </c>
      <c r="J251" s="6" t="s">
        <v>775</v>
      </c>
      <c r="K251" s="6" t="s">
        <v>775</v>
      </c>
      <c r="L251" s="6" t="s">
        <v>775</v>
      </c>
      <c r="M251" s="144" t="s">
        <v>1262</v>
      </c>
      <c r="N251" s="144" t="s">
        <v>2223</v>
      </c>
      <c r="O251" s="114"/>
    </row>
    <row r="252" spans="1:15" ht="149.25" customHeight="1" x14ac:dyDescent="0.25">
      <c r="A252" s="144" t="s">
        <v>1306</v>
      </c>
      <c r="B252" s="353"/>
      <c r="C252" s="144" t="s">
        <v>51</v>
      </c>
      <c r="D252" s="143">
        <v>2018</v>
      </c>
      <c r="E252" s="71">
        <v>325.85000000000002</v>
      </c>
      <c r="F252" s="121">
        <v>325.85000000000002</v>
      </c>
      <c r="G252" s="6" t="s">
        <v>775</v>
      </c>
      <c r="H252" s="71">
        <v>325.85000000000002</v>
      </c>
      <c r="I252" s="6" t="s">
        <v>775</v>
      </c>
      <c r="J252" s="6" t="s">
        <v>775</v>
      </c>
      <c r="K252" s="6" t="s">
        <v>775</v>
      </c>
      <c r="L252" s="6" t="s">
        <v>775</v>
      </c>
      <c r="M252" s="144" t="s">
        <v>1262</v>
      </c>
      <c r="N252" s="144" t="s">
        <v>2223</v>
      </c>
      <c r="O252" s="114"/>
    </row>
    <row r="253" spans="1:15" ht="33" customHeight="1" x14ac:dyDescent="0.25">
      <c r="A253" s="144" t="s">
        <v>1307</v>
      </c>
      <c r="B253" s="353"/>
      <c r="C253" s="144" t="s">
        <v>51</v>
      </c>
      <c r="D253" s="143">
        <v>2018</v>
      </c>
      <c r="E253" s="71">
        <v>1600</v>
      </c>
      <c r="F253" s="71">
        <v>1600</v>
      </c>
      <c r="G253" s="6" t="s">
        <v>775</v>
      </c>
      <c r="H253" s="71">
        <v>1600</v>
      </c>
      <c r="I253" s="6" t="s">
        <v>775</v>
      </c>
      <c r="J253" s="6" t="s">
        <v>775</v>
      </c>
      <c r="K253" s="6" t="s">
        <v>775</v>
      </c>
      <c r="L253" s="6" t="s">
        <v>775</v>
      </c>
      <c r="M253" s="144" t="s">
        <v>1262</v>
      </c>
      <c r="N253" s="144" t="s">
        <v>2223</v>
      </c>
      <c r="O253" s="114"/>
    </row>
    <row r="254" spans="1:15" ht="78" customHeight="1" x14ac:dyDescent="0.25">
      <c r="A254" s="144" t="s">
        <v>1308</v>
      </c>
      <c r="B254" s="155" t="s">
        <v>2333</v>
      </c>
      <c r="C254" s="144" t="s">
        <v>60</v>
      </c>
      <c r="D254" s="143">
        <v>2018</v>
      </c>
      <c r="E254" s="71">
        <v>113.84699999999999</v>
      </c>
      <c r="F254" s="121">
        <v>113.84699999999999</v>
      </c>
      <c r="G254" s="6" t="s">
        <v>775</v>
      </c>
      <c r="H254" s="71">
        <v>113.84699999999999</v>
      </c>
      <c r="I254" s="6" t="s">
        <v>775</v>
      </c>
      <c r="J254" s="6" t="s">
        <v>775</v>
      </c>
      <c r="K254" s="6" t="s">
        <v>775</v>
      </c>
      <c r="L254" s="6" t="s">
        <v>775</v>
      </c>
      <c r="M254" s="144" t="s">
        <v>1264</v>
      </c>
      <c r="N254" s="144" t="s">
        <v>2223</v>
      </c>
      <c r="O254" s="114"/>
    </row>
    <row r="255" spans="1:15" ht="42.75" customHeight="1" x14ac:dyDescent="0.25">
      <c r="A255" s="144" t="s">
        <v>1309</v>
      </c>
      <c r="B255" s="354" t="s">
        <v>2334</v>
      </c>
      <c r="C255" s="144" t="s">
        <v>60</v>
      </c>
      <c r="D255" s="143">
        <v>2018</v>
      </c>
      <c r="E255" s="143">
        <v>638.1</v>
      </c>
      <c r="F255" s="53">
        <v>638.1</v>
      </c>
      <c r="G255" s="6" t="s">
        <v>775</v>
      </c>
      <c r="H255" s="143">
        <v>638.1</v>
      </c>
      <c r="I255" s="6" t="s">
        <v>775</v>
      </c>
      <c r="J255" s="6" t="s">
        <v>775</v>
      </c>
      <c r="K255" s="6" t="s">
        <v>775</v>
      </c>
      <c r="L255" s="6" t="s">
        <v>775</v>
      </c>
      <c r="M255" s="144" t="s">
        <v>1264</v>
      </c>
      <c r="N255" s="144" t="s">
        <v>2223</v>
      </c>
      <c r="O255" s="114"/>
    </row>
    <row r="256" spans="1:15" ht="64.5" customHeight="1" x14ac:dyDescent="0.25">
      <c r="A256" s="144" t="s">
        <v>1310</v>
      </c>
      <c r="B256" s="361"/>
      <c r="C256" s="144" t="s">
        <v>60</v>
      </c>
      <c r="D256" s="143">
        <v>2018</v>
      </c>
      <c r="E256" s="71">
        <v>300</v>
      </c>
      <c r="F256" s="121">
        <v>300</v>
      </c>
      <c r="G256" s="6" t="s">
        <v>775</v>
      </c>
      <c r="H256" s="71">
        <v>300</v>
      </c>
      <c r="I256" s="6" t="s">
        <v>775</v>
      </c>
      <c r="J256" s="6" t="s">
        <v>775</v>
      </c>
      <c r="K256" s="6" t="s">
        <v>775</v>
      </c>
      <c r="L256" s="6" t="s">
        <v>775</v>
      </c>
      <c r="M256" s="144" t="s">
        <v>1264</v>
      </c>
      <c r="N256" s="144" t="s">
        <v>2223</v>
      </c>
      <c r="O256" s="114"/>
    </row>
    <row r="257" spans="1:15" ht="44.25" customHeight="1" x14ac:dyDescent="0.25">
      <c r="A257" s="144" t="s">
        <v>1311</v>
      </c>
      <c r="B257" s="355"/>
      <c r="C257" s="144" t="s">
        <v>60</v>
      </c>
      <c r="D257" s="143">
        <v>2018</v>
      </c>
      <c r="E257" s="71">
        <v>150</v>
      </c>
      <c r="F257" s="71">
        <v>150</v>
      </c>
      <c r="G257" s="6" t="s">
        <v>775</v>
      </c>
      <c r="H257" s="71">
        <v>150</v>
      </c>
      <c r="I257" s="6" t="s">
        <v>775</v>
      </c>
      <c r="J257" s="6" t="s">
        <v>775</v>
      </c>
      <c r="K257" s="6" t="s">
        <v>775</v>
      </c>
      <c r="L257" s="6" t="s">
        <v>775</v>
      </c>
      <c r="M257" s="144" t="s">
        <v>1264</v>
      </c>
      <c r="N257" s="144" t="s">
        <v>2223</v>
      </c>
      <c r="O257" s="114"/>
    </row>
    <row r="258" spans="1:15" ht="99" customHeight="1" x14ac:dyDescent="0.25">
      <c r="A258" s="144" t="s">
        <v>1312</v>
      </c>
      <c r="B258" s="144" t="s">
        <v>1172</v>
      </c>
      <c r="C258" s="144" t="s">
        <v>51</v>
      </c>
      <c r="D258" s="143">
        <v>2018</v>
      </c>
      <c r="E258" s="71">
        <v>107.81399999999999</v>
      </c>
      <c r="F258" s="71">
        <v>107.81399999999999</v>
      </c>
      <c r="G258" s="6" t="s">
        <v>775</v>
      </c>
      <c r="H258" s="71">
        <v>107.81399999999999</v>
      </c>
      <c r="I258" s="6" t="s">
        <v>775</v>
      </c>
      <c r="J258" s="6" t="s">
        <v>775</v>
      </c>
      <c r="K258" s="6" t="s">
        <v>775</v>
      </c>
      <c r="L258" s="6" t="s">
        <v>775</v>
      </c>
      <c r="M258" s="144" t="s">
        <v>1239</v>
      </c>
      <c r="N258" s="144" t="s">
        <v>2223</v>
      </c>
      <c r="O258" s="114"/>
    </row>
    <row r="259" spans="1:15" ht="54" customHeight="1" x14ac:dyDescent="0.25">
      <c r="A259" s="144" t="s">
        <v>1313</v>
      </c>
      <c r="B259" s="353" t="s">
        <v>1314</v>
      </c>
      <c r="C259" s="144" t="s">
        <v>344</v>
      </c>
      <c r="D259" s="143">
        <v>2018</v>
      </c>
      <c r="E259" s="71">
        <v>300</v>
      </c>
      <c r="F259" s="121">
        <v>300</v>
      </c>
      <c r="G259" s="6" t="s">
        <v>775</v>
      </c>
      <c r="H259" s="71">
        <v>300</v>
      </c>
      <c r="I259" s="6" t="s">
        <v>775</v>
      </c>
      <c r="J259" s="6" t="s">
        <v>775</v>
      </c>
      <c r="K259" s="6" t="s">
        <v>775</v>
      </c>
      <c r="L259" s="6" t="s">
        <v>775</v>
      </c>
      <c r="M259" s="144" t="s">
        <v>1239</v>
      </c>
      <c r="N259" s="144" t="s">
        <v>2223</v>
      </c>
      <c r="O259" s="114"/>
    </row>
    <row r="260" spans="1:15" ht="64.5" customHeight="1" x14ac:dyDescent="0.25">
      <c r="A260" s="144" t="s">
        <v>1315</v>
      </c>
      <c r="B260" s="353"/>
      <c r="C260" s="144" t="s">
        <v>344</v>
      </c>
      <c r="D260" s="143">
        <v>2018</v>
      </c>
      <c r="E260" s="71">
        <v>251.172</v>
      </c>
      <c r="F260" s="121">
        <v>251.172</v>
      </c>
      <c r="G260" s="6" t="s">
        <v>775</v>
      </c>
      <c r="H260" s="71">
        <v>251.172</v>
      </c>
      <c r="I260" s="6" t="s">
        <v>775</v>
      </c>
      <c r="J260" s="6" t="s">
        <v>775</v>
      </c>
      <c r="K260" s="6" t="s">
        <v>775</v>
      </c>
      <c r="L260" s="6" t="s">
        <v>775</v>
      </c>
      <c r="M260" s="144" t="s">
        <v>1239</v>
      </c>
      <c r="N260" s="144" t="s">
        <v>2223</v>
      </c>
      <c r="O260" s="114"/>
    </row>
    <row r="261" spans="1:15" ht="32.25" customHeight="1" x14ac:dyDescent="0.25">
      <c r="A261" s="144" t="s">
        <v>1316</v>
      </c>
      <c r="B261" s="353"/>
      <c r="C261" s="144" t="s">
        <v>344</v>
      </c>
      <c r="D261" s="143">
        <v>2018</v>
      </c>
      <c r="E261" s="71">
        <v>509</v>
      </c>
      <c r="F261" s="71">
        <v>509</v>
      </c>
      <c r="G261" s="6" t="s">
        <v>775</v>
      </c>
      <c r="H261" s="71">
        <v>509</v>
      </c>
      <c r="I261" s="6" t="s">
        <v>775</v>
      </c>
      <c r="J261" s="6" t="s">
        <v>775</v>
      </c>
      <c r="K261" s="6" t="s">
        <v>775</v>
      </c>
      <c r="L261" s="6" t="s">
        <v>775</v>
      </c>
      <c r="M261" s="144" t="s">
        <v>1317</v>
      </c>
      <c r="N261" s="144" t="s">
        <v>2223</v>
      </c>
      <c r="O261" s="114"/>
    </row>
    <row r="262" spans="1:15" ht="78" customHeight="1" x14ac:dyDescent="0.25">
      <c r="A262" s="144" t="s">
        <v>1318</v>
      </c>
      <c r="B262" s="144" t="s">
        <v>1319</v>
      </c>
      <c r="C262" s="144" t="s">
        <v>1320</v>
      </c>
      <c r="D262" s="143">
        <v>2018</v>
      </c>
      <c r="E262" s="71">
        <v>654.10306000000003</v>
      </c>
      <c r="F262" s="121">
        <v>654.10306000000003</v>
      </c>
      <c r="G262" s="6" t="s">
        <v>775</v>
      </c>
      <c r="H262" s="71">
        <v>654.10306000000003</v>
      </c>
      <c r="I262" s="6" t="s">
        <v>775</v>
      </c>
      <c r="J262" s="6" t="s">
        <v>775</v>
      </c>
      <c r="K262" s="6" t="s">
        <v>775</v>
      </c>
      <c r="L262" s="6" t="s">
        <v>775</v>
      </c>
      <c r="M262" s="144" t="s">
        <v>1321</v>
      </c>
      <c r="N262" s="144" t="s">
        <v>2223</v>
      </c>
      <c r="O262" s="114"/>
    </row>
    <row r="263" spans="1:15" ht="13.5" customHeight="1" x14ac:dyDescent="0.25">
      <c r="A263" s="345" t="s">
        <v>492</v>
      </c>
      <c r="B263" s="345"/>
      <c r="C263" s="345"/>
      <c r="D263" s="345"/>
      <c r="E263" s="345"/>
      <c r="F263" s="345"/>
      <c r="G263" s="345"/>
      <c r="H263" s="345"/>
      <c r="I263" s="345"/>
      <c r="J263" s="345"/>
      <c r="K263" s="345"/>
      <c r="L263" s="345"/>
      <c r="M263" s="345"/>
      <c r="N263" s="345"/>
      <c r="O263" s="114"/>
    </row>
    <row r="264" spans="1:15" ht="63.75" customHeight="1" x14ac:dyDescent="0.25">
      <c r="A264" s="148" t="s">
        <v>583</v>
      </c>
      <c r="B264" s="362" t="s">
        <v>481</v>
      </c>
      <c r="C264" s="144" t="s">
        <v>47</v>
      </c>
      <c r="D264" s="62">
        <v>2018</v>
      </c>
      <c r="E264" s="72">
        <v>873.88</v>
      </c>
      <c r="F264" s="72">
        <v>873.88</v>
      </c>
      <c r="G264" s="6" t="s">
        <v>775</v>
      </c>
      <c r="H264" s="72">
        <v>873.88</v>
      </c>
      <c r="I264" s="6" t="s">
        <v>775</v>
      </c>
      <c r="J264" s="6" t="s">
        <v>775</v>
      </c>
      <c r="K264" s="6" t="s">
        <v>775</v>
      </c>
      <c r="L264" s="6" t="s">
        <v>775</v>
      </c>
      <c r="M264" s="148" t="s">
        <v>2335</v>
      </c>
      <c r="N264" s="144" t="s">
        <v>2223</v>
      </c>
      <c r="O264" s="114"/>
    </row>
    <row r="265" spans="1:15" ht="41.25" customHeight="1" x14ac:dyDescent="0.25">
      <c r="A265" s="148" t="s">
        <v>584</v>
      </c>
      <c r="B265" s="362"/>
      <c r="C265" s="144" t="s">
        <v>47</v>
      </c>
      <c r="D265" s="62">
        <v>2018</v>
      </c>
      <c r="E265" s="62">
        <v>1499.94</v>
      </c>
      <c r="F265" s="72">
        <v>1499</v>
      </c>
      <c r="G265" s="6" t="s">
        <v>775</v>
      </c>
      <c r="H265" s="72">
        <v>1499</v>
      </c>
      <c r="I265" s="6" t="s">
        <v>775</v>
      </c>
      <c r="J265" s="6" t="s">
        <v>775</v>
      </c>
      <c r="K265" s="6" t="s">
        <v>775</v>
      </c>
      <c r="L265" s="6" t="s">
        <v>775</v>
      </c>
      <c r="M265" s="148" t="s">
        <v>613</v>
      </c>
      <c r="N265" s="144" t="s">
        <v>2223</v>
      </c>
      <c r="O265" s="114"/>
    </row>
    <row r="266" spans="1:15" ht="96.75" customHeight="1" x14ac:dyDescent="0.25">
      <c r="A266" s="148" t="s">
        <v>585</v>
      </c>
      <c r="B266" s="362"/>
      <c r="C266" s="144" t="s">
        <v>47</v>
      </c>
      <c r="D266" s="62">
        <v>2018</v>
      </c>
      <c r="E266" s="62">
        <v>497.02</v>
      </c>
      <c r="F266" s="62">
        <v>497.02</v>
      </c>
      <c r="G266" s="6" t="s">
        <v>775</v>
      </c>
      <c r="H266" s="62">
        <v>497.02</v>
      </c>
      <c r="I266" s="6" t="s">
        <v>775</v>
      </c>
      <c r="J266" s="6" t="s">
        <v>775</v>
      </c>
      <c r="K266" s="6" t="s">
        <v>775</v>
      </c>
      <c r="L266" s="6" t="s">
        <v>775</v>
      </c>
      <c r="M266" s="148" t="s">
        <v>2336</v>
      </c>
      <c r="N266" s="144" t="s">
        <v>2223</v>
      </c>
      <c r="O266" s="114"/>
    </row>
    <row r="267" spans="1:15" ht="67.5" customHeight="1" x14ac:dyDescent="0.25">
      <c r="A267" s="148" t="s">
        <v>586</v>
      </c>
      <c r="B267" s="362"/>
      <c r="C267" s="144" t="s">
        <v>47</v>
      </c>
      <c r="D267" s="62">
        <v>2018</v>
      </c>
      <c r="E267" s="66">
        <v>3000</v>
      </c>
      <c r="F267" s="66">
        <v>3000</v>
      </c>
      <c r="G267" s="6" t="s">
        <v>775</v>
      </c>
      <c r="H267" s="66">
        <v>3000</v>
      </c>
      <c r="I267" s="6" t="s">
        <v>775</v>
      </c>
      <c r="J267" s="6" t="s">
        <v>775</v>
      </c>
      <c r="K267" s="6" t="s">
        <v>775</v>
      </c>
      <c r="L267" s="6" t="s">
        <v>775</v>
      </c>
      <c r="M267" s="148" t="s">
        <v>2337</v>
      </c>
      <c r="N267" s="144" t="s">
        <v>2223</v>
      </c>
      <c r="O267" s="114"/>
    </row>
    <row r="268" spans="1:15" ht="66" customHeight="1" x14ac:dyDescent="0.25">
      <c r="A268" s="148" t="s">
        <v>587</v>
      </c>
      <c r="B268" s="362" t="s">
        <v>481</v>
      </c>
      <c r="C268" s="144" t="s">
        <v>47</v>
      </c>
      <c r="D268" s="62">
        <v>2018</v>
      </c>
      <c r="E268" s="62">
        <v>99.9</v>
      </c>
      <c r="F268" s="62">
        <v>99.9</v>
      </c>
      <c r="G268" s="6" t="s">
        <v>775</v>
      </c>
      <c r="H268" s="62">
        <v>99.9</v>
      </c>
      <c r="I268" s="6" t="s">
        <v>775</v>
      </c>
      <c r="J268" s="6" t="s">
        <v>775</v>
      </c>
      <c r="K268" s="6" t="s">
        <v>775</v>
      </c>
      <c r="L268" s="6" t="s">
        <v>775</v>
      </c>
      <c r="M268" s="148" t="s">
        <v>2336</v>
      </c>
      <c r="N268" s="144" t="s">
        <v>2223</v>
      </c>
      <c r="O268" s="114"/>
    </row>
    <row r="269" spans="1:15" ht="66" customHeight="1" x14ac:dyDescent="0.25">
      <c r="A269" s="148" t="s">
        <v>588</v>
      </c>
      <c r="B269" s="362"/>
      <c r="C269" s="144" t="s">
        <v>47</v>
      </c>
      <c r="D269" s="62">
        <v>2018</v>
      </c>
      <c r="E269" s="72">
        <v>1050</v>
      </c>
      <c r="F269" s="67">
        <v>1045</v>
      </c>
      <c r="G269" s="6" t="s">
        <v>775</v>
      </c>
      <c r="H269" s="67">
        <v>1045</v>
      </c>
      <c r="I269" s="6" t="s">
        <v>775</v>
      </c>
      <c r="J269" s="6" t="s">
        <v>775</v>
      </c>
      <c r="K269" s="6" t="s">
        <v>775</v>
      </c>
      <c r="L269" s="6" t="s">
        <v>775</v>
      </c>
      <c r="M269" s="148" t="s">
        <v>2335</v>
      </c>
      <c r="N269" s="144" t="s">
        <v>2223</v>
      </c>
      <c r="O269" s="114"/>
    </row>
    <row r="270" spans="1:15" ht="87" customHeight="1" x14ac:dyDescent="0.25">
      <c r="A270" s="148" t="s">
        <v>589</v>
      </c>
      <c r="B270" s="362" t="s">
        <v>201</v>
      </c>
      <c r="C270" s="144" t="s">
        <v>47</v>
      </c>
      <c r="D270" s="62">
        <v>2018</v>
      </c>
      <c r="E270" s="72">
        <v>236</v>
      </c>
      <c r="F270" s="72">
        <v>236</v>
      </c>
      <c r="G270" s="6" t="s">
        <v>775</v>
      </c>
      <c r="H270" s="72">
        <v>236</v>
      </c>
      <c r="I270" s="6" t="s">
        <v>775</v>
      </c>
      <c r="J270" s="6" t="s">
        <v>775</v>
      </c>
      <c r="K270" s="6" t="s">
        <v>775</v>
      </c>
      <c r="L270" s="6" t="s">
        <v>775</v>
      </c>
      <c r="M270" s="148" t="s">
        <v>590</v>
      </c>
      <c r="N270" s="144" t="s">
        <v>2223</v>
      </c>
      <c r="O270" s="114"/>
    </row>
    <row r="271" spans="1:15" ht="65.25" customHeight="1" x14ac:dyDescent="0.25">
      <c r="A271" s="148" t="s">
        <v>591</v>
      </c>
      <c r="B271" s="362"/>
      <c r="C271" s="144" t="s">
        <v>47</v>
      </c>
      <c r="D271" s="62">
        <v>2018</v>
      </c>
      <c r="E271" s="72">
        <v>295</v>
      </c>
      <c r="F271" s="72">
        <v>295</v>
      </c>
      <c r="G271" s="6" t="s">
        <v>775</v>
      </c>
      <c r="H271" s="72">
        <v>295</v>
      </c>
      <c r="I271" s="6" t="s">
        <v>775</v>
      </c>
      <c r="J271" s="6" t="s">
        <v>775</v>
      </c>
      <c r="K271" s="6" t="s">
        <v>775</v>
      </c>
      <c r="L271" s="6" t="s">
        <v>775</v>
      </c>
      <c r="M271" s="148" t="s">
        <v>590</v>
      </c>
      <c r="N271" s="144" t="s">
        <v>2223</v>
      </c>
      <c r="O271" s="114"/>
    </row>
    <row r="272" spans="1:15" ht="108" customHeight="1" x14ac:dyDescent="0.25">
      <c r="A272" s="148" t="s">
        <v>593</v>
      </c>
      <c r="B272" s="178" t="s">
        <v>637</v>
      </c>
      <c r="C272" s="148" t="s">
        <v>51</v>
      </c>
      <c r="D272" s="62">
        <v>2018</v>
      </c>
      <c r="E272" s="62" t="s">
        <v>594</v>
      </c>
      <c r="F272" s="66">
        <v>6209.4350000000004</v>
      </c>
      <c r="G272" s="6" t="s">
        <v>775</v>
      </c>
      <c r="H272" s="66">
        <v>6209.4350000000004</v>
      </c>
      <c r="I272" s="6" t="s">
        <v>775</v>
      </c>
      <c r="J272" s="6" t="s">
        <v>775</v>
      </c>
      <c r="K272" s="6" t="s">
        <v>775</v>
      </c>
      <c r="L272" s="6" t="s">
        <v>775</v>
      </c>
      <c r="M272" s="148" t="s">
        <v>522</v>
      </c>
      <c r="N272" s="144" t="s">
        <v>2223</v>
      </c>
      <c r="O272" s="114"/>
    </row>
    <row r="273" spans="1:15" ht="129" customHeight="1" x14ac:dyDescent="0.25">
      <c r="A273" s="148" t="s">
        <v>595</v>
      </c>
      <c r="B273" s="178" t="s">
        <v>637</v>
      </c>
      <c r="C273" s="148" t="s">
        <v>51</v>
      </c>
      <c r="D273" s="62">
        <v>2018</v>
      </c>
      <c r="E273" s="72">
        <v>7500</v>
      </c>
      <c r="F273" s="67">
        <v>10060.299999999999</v>
      </c>
      <c r="G273" s="6" t="s">
        <v>775</v>
      </c>
      <c r="H273" s="67">
        <v>10060.299999999999</v>
      </c>
      <c r="I273" s="6" t="s">
        <v>775</v>
      </c>
      <c r="J273" s="6" t="s">
        <v>775</v>
      </c>
      <c r="K273" s="6" t="s">
        <v>775</v>
      </c>
      <c r="L273" s="6" t="s">
        <v>775</v>
      </c>
      <c r="M273" s="148" t="s">
        <v>522</v>
      </c>
      <c r="N273" s="144" t="s">
        <v>2223</v>
      </c>
      <c r="O273" s="114"/>
    </row>
    <row r="274" spans="1:15" ht="126" customHeight="1" x14ac:dyDescent="0.25">
      <c r="A274" s="148" t="s">
        <v>596</v>
      </c>
      <c r="B274" s="362" t="s">
        <v>531</v>
      </c>
      <c r="C274" s="148" t="s">
        <v>51</v>
      </c>
      <c r="D274" s="62">
        <v>2018</v>
      </c>
      <c r="E274" s="66">
        <v>182.446</v>
      </c>
      <c r="F274" s="67">
        <v>174.9</v>
      </c>
      <c r="G274" s="6" t="s">
        <v>775</v>
      </c>
      <c r="H274" s="67">
        <v>174.9</v>
      </c>
      <c r="I274" s="6" t="s">
        <v>775</v>
      </c>
      <c r="J274" s="6" t="s">
        <v>775</v>
      </c>
      <c r="K274" s="6" t="s">
        <v>775</v>
      </c>
      <c r="L274" s="6" t="s">
        <v>775</v>
      </c>
      <c r="M274" s="389" t="s">
        <v>597</v>
      </c>
      <c r="N274" s="144" t="s">
        <v>2223</v>
      </c>
      <c r="O274" s="114"/>
    </row>
    <row r="275" spans="1:15" ht="135.75" customHeight="1" x14ac:dyDescent="0.25">
      <c r="A275" s="148" t="s">
        <v>598</v>
      </c>
      <c r="B275" s="362"/>
      <c r="C275" s="148" t="s">
        <v>51</v>
      </c>
      <c r="D275" s="62">
        <v>2018</v>
      </c>
      <c r="E275" s="72">
        <v>1499.9</v>
      </c>
      <c r="F275" s="67">
        <v>1447.1</v>
      </c>
      <c r="G275" s="6" t="s">
        <v>775</v>
      </c>
      <c r="H275" s="67">
        <v>1447.1</v>
      </c>
      <c r="I275" s="6" t="s">
        <v>775</v>
      </c>
      <c r="J275" s="6" t="s">
        <v>775</v>
      </c>
      <c r="K275" s="6" t="s">
        <v>775</v>
      </c>
      <c r="L275" s="6" t="s">
        <v>775</v>
      </c>
      <c r="M275" s="390"/>
      <c r="N275" s="144" t="s">
        <v>2223</v>
      </c>
      <c r="O275" s="114"/>
    </row>
    <row r="276" spans="1:15" ht="130.5" customHeight="1" x14ac:dyDescent="0.25">
      <c r="A276" s="148" t="s">
        <v>598</v>
      </c>
      <c r="B276" s="362" t="s">
        <v>531</v>
      </c>
      <c r="C276" s="148" t="s">
        <v>51</v>
      </c>
      <c r="D276" s="62">
        <v>2018</v>
      </c>
      <c r="E276" s="72">
        <v>1499.9</v>
      </c>
      <c r="F276" s="67">
        <v>1463.9</v>
      </c>
      <c r="G276" s="6" t="s">
        <v>775</v>
      </c>
      <c r="H276" s="67">
        <v>1463.9</v>
      </c>
      <c r="I276" s="6" t="s">
        <v>775</v>
      </c>
      <c r="J276" s="6" t="s">
        <v>775</v>
      </c>
      <c r="K276" s="6" t="s">
        <v>775</v>
      </c>
      <c r="L276" s="6" t="s">
        <v>775</v>
      </c>
      <c r="M276" s="156" t="s">
        <v>127</v>
      </c>
      <c r="N276" s="144" t="s">
        <v>2223</v>
      </c>
      <c r="O276" s="114"/>
    </row>
    <row r="277" spans="1:15" ht="135.75" customHeight="1" x14ac:dyDescent="0.25">
      <c r="A277" s="148" t="s">
        <v>599</v>
      </c>
      <c r="B277" s="362"/>
      <c r="C277" s="148" t="s">
        <v>51</v>
      </c>
      <c r="D277" s="62">
        <v>2018</v>
      </c>
      <c r="E277" s="72">
        <v>1499.9</v>
      </c>
      <c r="F277" s="67">
        <v>1401.8</v>
      </c>
      <c r="G277" s="6" t="s">
        <v>775</v>
      </c>
      <c r="H277" s="67">
        <v>1401.8</v>
      </c>
      <c r="I277" s="6" t="s">
        <v>775</v>
      </c>
      <c r="J277" s="6" t="s">
        <v>775</v>
      </c>
      <c r="K277" s="6" t="s">
        <v>775</v>
      </c>
      <c r="L277" s="6" t="s">
        <v>775</v>
      </c>
      <c r="M277" s="156" t="s">
        <v>127</v>
      </c>
      <c r="N277" s="144" t="s">
        <v>2223</v>
      </c>
      <c r="O277" s="114"/>
    </row>
    <row r="278" spans="1:15" ht="126.75" customHeight="1" x14ac:dyDescent="0.25">
      <c r="A278" s="148" t="s">
        <v>600</v>
      </c>
      <c r="B278" s="362"/>
      <c r="C278" s="148" t="s">
        <v>51</v>
      </c>
      <c r="D278" s="62">
        <v>2018</v>
      </c>
      <c r="E278" s="72">
        <v>1499.9</v>
      </c>
      <c r="F278" s="67">
        <v>1447.1</v>
      </c>
      <c r="G278" s="6" t="s">
        <v>775</v>
      </c>
      <c r="H278" s="67">
        <v>1447.1</v>
      </c>
      <c r="I278" s="6" t="s">
        <v>775</v>
      </c>
      <c r="J278" s="6" t="s">
        <v>775</v>
      </c>
      <c r="K278" s="6" t="s">
        <v>775</v>
      </c>
      <c r="L278" s="6" t="s">
        <v>775</v>
      </c>
      <c r="M278" s="156" t="s">
        <v>127</v>
      </c>
      <c r="N278" s="144" t="s">
        <v>2223</v>
      </c>
      <c r="O278" s="114"/>
    </row>
    <row r="279" spans="1:15" ht="134.25" customHeight="1" x14ac:dyDescent="0.25">
      <c r="A279" s="148" t="s">
        <v>601</v>
      </c>
      <c r="B279" s="362" t="s">
        <v>531</v>
      </c>
      <c r="C279" s="148" t="s">
        <v>51</v>
      </c>
      <c r="D279" s="62">
        <v>2018</v>
      </c>
      <c r="E279" s="72">
        <v>1499.9</v>
      </c>
      <c r="F279" s="67">
        <v>1458.5</v>
      </c>
      <c r="G279" s="6" t="s">
        <v>775</v>
      </c>
      <c r="H279" s="67">
        <v>1458.5</v>
      </c>
      <c r="I279" s="6" t="s">
        <v>775</v>
      </c>
      <c r="J279" s="6" t="s">
        <v>775</v>
      </c>
      <c r="K279" s="6" t="s">
        <v>775</v>
      </c>
      <c r="L279" s="6" t="s">
        <v>775</v>
      </c>
      <c r="M279" s="156" t="s">
        <v>127</v>
      </c>
      <c r="N279" s="144" t="s">
        <v>2223</v>
      </c>
      <c r="O279" s="114"/>
    </row>
    <row r="280" spans="1:15" ht="124.5" customHeight="1" x14ac:dyDescent="0.25">
      <c r="A280" s="148" t="s">
        <v>602</v>
      </c>
      <c r="B280" s="362"/>
      <c r="C280" s="148" t="s">
        <v>51</v>
      </c>
      <c r="D280" s="62">
        <v>2018</v>
      </c>
      <c r="E280" s="72">
        <v>1499.9</v>
      </c>
      <c r="F280" s="67">
        <v>1477.7</v>
      </c>
      <c r="G280" s="6" t="s">
        <v>775</v>
      </c>
      <c r="H280" s="67">
        <v>1477.7</v>
      </c>
      <c r="I280" s="6" t="s">
        <v>775</v>
      </c>
      <c r="J280" s="6" t="s">
        <v>775</v>
      </c>
      <c r="K280" s="6" t="s">
        <v>775</v>
      </c>
      <c r="L280" s="6" t="s">
        <v>775</v>
      </c>
      <c r="M280" s="156" t="s">
        <v>127</v>
      </c>
      <c r="N280" s="144" t="s">
        <v>2223</v>
      </c>
      <c r="O280" s="114"/>
    </row>
    <row r="281" spans="1:15" ht="150" customHeight="1" x14ac:dyDescent="0.25">
      <c r="A281" s="148" t="s">
        <v>603</v>
      </c>
      <c r="B281" s="362"/>
      <c r="C281" s="148" t="s">
        <v>51</v>
      </c>
      <c r="D281" s="62">
        <v>2018</v>
      </c>
      <c r="E281" s="72">
        <v>199.9</v>
      </c>
      <c r="F281" s="67">
        <v>178.5</v>
      </c>
      <c r="G281" s="6" t="s">
        <v>775</v>
      </c>
      <c r="H281" s="67">
        <v>178.5</v>
      </c>
      <c r="I281" s="6" t="s">
        <v>775</v>
      </c>
      <c r="J281" s="6" t="s">
        <v>775</v>
      </c>
      <c r="K281" s="6" t="s">
        <v>775</v>
      </c>
      <c r="L281" s="6" t="s">
        <v>775</v>
      </c>
      <c r="M281" s="156" t="s">
        <v>127</v>
      </c>
      <c r="N281" s="144" t="s">
        <v>2223</v>
      </c>
      <c r="O281" s="114"/>
    </row>
    <row r="282" spans="1:15" ht="105" customHeight="1" x14ac:dyDescent="0.25">
      <c r="A282" s="148" t="s">
        <v>604</v>
      </c>
      <c r="B282" s="362" t="s">
        <v>531</v>
      </c>
      <c r="C282" s="148" t="s">
        <v>51</v>
      </c>
      <c r="D282" s="62">
        <v>2018</v>
      </c>
      <c r="E282" s="72">
        <v>1499.9</v>
      </c>
      <c r="F282" s="67">
        <v>1477.8</v>
      </c>
      <c r="G282" s="6" t="s">
        <v>775</v>
      </c>
      <c r="H282" s="67">
        <v>1477.8</v>
      </c>
      <c r="I282" s="6" t="s">
        <v>775</v>
      </c>
      <c r="J282" s="6" t="s">
        <v>775</v>
      </c>
      <c r="K282" s="6" t="s">
        <v>775</v>
      </c>
      <c r="L282" s="6" t="s">
        <v>775</v>
      </c>
      <c r="M282" s="156" t="s">
        <v>127</v>
      </c>
      <c r="N282" s="144" t="s">
        <v>2223</v>
      </c>
      <c r="O282" s="114"/>
    </row>
    <row r="283" spans="1:15" ht="153" customHeight="1" x14ac:dyDescent="0.25">
      <c r="A283" s="148" t="s">
        <v>605</v>
      </c>
      <c r="B283" s="362"/>
      <c r="C283" s="148" t="s">
        <v>51</v>
      </c>
      <c r="D283" s="62">
        <v>2018</v>
      </c>
      <c r="E283" s="72">
        <v>800</v>
      </c>
      <c r="F283" s="67">
        <v>725.5</v>
      </c>
      <c r="G283" s="6" t="s">
        <v>775</v>
      </c>
      <c r="H283" s="67">
        <v>725.5</v>
      </c>
      <c r="I283" s="6" t="s">
        <v>775</v>
      </c>
      <c r="J283" s="6" t="s">
        <v>775</v>
      </c>
      <c r="K283" s="6" t="s">
        <v>775</v>
      </c>
      <c r="L283" s="6" t="s">
        <v>775</v>
      </c>
      <c r="M283" s="156" t="s">
        <v>127</v>
      </c>
      <c r="N283" s="144" t="s">
        <v>2223</v>
      </c>
      <c r="O283" s="114"/>
    </row>
    <row r="284" spans="1:15" ht="123" customHeight="1" x14ac:dyDescent="0.25">
      <c r="A284" s="148" t="s">
        <v>606</v>
      </c>
      <c r="B284" s="362"/>
      <c r="C284" s="148" t="s">
        <v>51</v>
      </c>
      <c r="D284" s="62">
        <v>2018</v>
      </c>
      <c r="E284" s="72">
        <v>950</v>
      </c>
      <c r="F284" s="67">
        <v>936.5</v>
      </c>
      <c r="G284" s="6" t="s">
        <v>775</v>
      </c>
      <c r="H284" s="67">
        <v>936.5</v>
      </c>
      <c r="I284" s="6" t="s">
        <v>775</v>
      </c>
      <c r="J284" s="6" t="s">
        <v>775</v>
      </c>
      <c r="K284" s="6" t="s">
        <v>775</v>
      </c>
      <c r="L284" s="6" t="s">
        <v>775</v>
      </c>
      <c r="M284" s="156" t="s">
        <v>127</v>
      </c>
      <c r="N284" s="144" t="s">
        <v>2223</v>
      </c>
      <c r="O284" s="114"/>
    </row>
    <row r="285" spans="1:15" ht="83.25" customHeight="1" x14ac:dyDescent="0.25">
      <c r="A285" s="148" t="s">
        <v>607</v>
      </c>
      <c r="B285" s="188" t="s">
        <v>531</v>
      </c>
      <c r="C285" s="148" t="s">
        <v>51</v>
      </c>
      <c r="D285" s="62">
        <v>2018</v>
      </c>
      <c r="E285" s="72">
        <v>175</v>
      </c>
      <c r="F285" s="67">
        <v>150</v>
      </c>
      <c r="G285" s="6" t="s">
        <v>775</v>
      </c>
      <c r="H285" s="67">
        <v>150</v>
      </c>
      <c r="I285" s="6" t="s">
        <v>775</v>
      </c>
      <c r="J285" s="6" t="s">
        <v>775</v>
      </c>
      <c r="K285" s="6" t="s">
        <v>775</v>
      </c>
      <c r="L285" s="6" t="s">
        <v>775</v>
      </c>
      <c r="M285" s="156" t="s">
        <v>127</v>
      </c>
      <c r="N285" s="144" t="s">
        <v>2223</v>
      </c>
      <c r="O285" s="114"/>
    </row>
    <row r="286" spans="1:15" ht="53.25" customHeight="1" x14ac:dyDescent="0.25">
      <c r="A286" s="148" t="s">
        <v>609</v>
      </c>
      <c r="B286" s="362" t="s">
        <v>608</v>
      </c>
      <c r="C286" s="148"/>
      <c r="D286" s="62">
        <v>2018</v>
      </c>
      <c r="E286" s="72">
        <v>299</v>
      </c>
      <c r="F286" s="72">
        <v>299</v>
      </c>
      <c r="G286" s="6" t="s">
        <v>775</v>
      </c>
      <c r="H286" s="72">
        <v>299</v>
      </c>
      <c r="I286" s="6" t="s">
        <v>775</v>
      </c>
      <c r="J286" s="6" t="s">
        <v>775</v>
      </c>
      <c r="K286" s="6" t="s">
        <v>775</v>
      </c>
      <c r="L286" s="6" t="s">
        <v>775</v>
      </c>
      <c r="M286" s="148" t="s">
        <v>610</v>
      </c>
      <c r="N286" s="144" t="s">
        <v>2223</v>
      </c>
      <c r="O286" s="114"/>
    </row>
    <row r="287" spans="1:15" ht="44.25" customHeight="1" x14ac:dyDescent="0.25">
      <c r="A287" s="148" t="s">
        <v>611</v>
      </c>
      <c r="B287" s="362"/>
      <c r="C287" s="148"/>
      <c r="D287" s="62">
        <v>2018</v>
      </c>
      <c r="E287" s="62">
        <v>299.89999999999998</v>
      </c>
      <c r="F287" s="62">
        <v>299.89999999999998</v>
      </c>
      <c r="G287" s="6" t="s">
        <v>775</v>
      </c>
      <c r="H287" s="62">
        <v>299.89999999999998</v>
      </c>
      <c r="I287" s="6" t="s">
        <v>775</v>
      </c>
      <c r="J287" s="6" t="s">
        <v>775</v>
      </c>
      <c r="K287" s="6" t="s">
        <v>775</v>
      </c>
      <c r="L287" s="6" t="s">
        <v>775</v>
      </c>
      <c r="M287" s="148" t="s">
        <v>610</v>
      </c>
      <c r="N287" s="144" t="s">
        <v>2223</v>
      </c>
      <c r="O287" s="114"/>
    </row>
    <row r="288" spans="1:15" ht="85.5" customHeight="1" x14ac:dyDescent="0.25">
      <c r="A288" s="148" t="s">
        <v>612</v>
      </c>
      <c r="B288" s="156" t="s">
        <v>495</v>
      </c>
      <c r="C288" s="148" t="s">
        <v>51</v>
      </c>
      <c r="D288" s="62">
        <v>2018</v>
      </c>
      <c r="E288" s="72">
        <v>1499.9</v>
      </c>
      <c r="F288" s="67">
        <v>1475.1</v>
      </c>
      <c r="G288" s="6" t="s">
        <v>775</v>
      </c>
      <c r="H288" s="67">
        <v>1475.1</v>
      </c>
      <c r="I288" s="6" t="s">
        <v>775</v>
      </c>
      <c r="J288" s="6" t="s">
        <v>775</v>
      </c>
      <c r="K288" s="6" t="s">
        <v>775</v>
      </c>
      <c r="L288" s="6" t="s">
        <v>775</v>
      </c>
      <c r="M288" s="148" t="s">
        <v>613</v>
      </c>
      <c r="N288" s="144" t="s">
        <v>2223</v>
      </c>
      <c r="O288" s="114"/>
    </row>
    <row r="289" spans="1:15" ht="45" customHeight="1" x14ac:dyDescent="0.25">
      <c r="A289" s="148" t="s">
        <v>615</v>
      </c>
      <c r="B289" s="391" t="s">
        <v>614</v>
      </c>
      <c r="C289" s="148" t="s">
        <v>344</v>
      </c>
      <c r="D289" s="62">
        <v>2018</v>
      </c>
      <c r="E289" s="72">
        <v>190</v>
      </c>
      <c r="F289" s="72">
        <v>190</v>
      </c>
      <c r="G289" s="6" t="s">
        <v>775</v>
      </c>
      <c r="H289" s="72">
        <v>190</v>
      </c>
      <c r="I289" s="6" t="s">
        <v>775</v>
      </c>
      <c r="J289" s="6" t="s">
        <v>775</v>
      </c>
      <c r="K289" s="6" t="s">
        <v>775</v>
      </c>
      <c r="L289" s="6" t="s">
        <v>775</v>
      </c>
      <c r="M289" s="148" t="s">
        <v>547</v>
      </c>
      <c r="N289" s="144" t="s">
        <v>2223</v>
      </c>
      <c r="O289" s="114"/>
    </row>
    <row r="290" spans="1:15" ht="42" customHeight="1" x14ac:dyDescent="0.25">
      <c r="A290" s="148" t="s">
        <v>616</v>
      </c>
      <c r="B290" s="391"/>
      <c r="C290" s="148" t="s">
        <v>344</v>
      </c>
      <c r="D290" s="62">
        <v>2018</v>
      </c>
      <c r="E290" s="72">
        <v>80</v>
      </c>
      <c r="F290" s="72">
        <v>80</v>
      </c>
      <c r="G290" s="6" t="s">
        <v>775</v>
      </c>
      <c r="H290" s="72">
        <v>80</v>
      </c>
      <c r="I290" s="6" t="s">
        <v>775</v>
      </c>
      <c r="J290" s="6" t="s">
        <v>775</v>
      </c>
      <c r="K290" s="6" t="s">
        <v>775</v>
      </c>
      <c r="L290" s="6" t="s">
        <v>775</v>
      </c>
      <c r="M290" s="148" t="s">
        <v>547</v>
      </c>
      <c r="N290" s="144" t="s">
        <v>2223</v>
      </c>
      <c r="O290" s="114"/>
    </row>
    <row r="291" spans="1:15" ht="42" customHeight="1" x14ac:dyDescent="0.25">
      <c r="A291" s="148" t="s">
        <v>617</v>
      </c>
      <c r="B291" s="391"/>
      <c r="C291" s="148" t="s">
        <v>344</v>
      </c>
      <c r="D291" s="62">
        <v>2018</v>
      </c>
      <c r="E291" s="72">
        <v>80</v>
      </c>
      <c r="F291" s="72">
        <v>80</v>
      </c>
      <c r="G291" s="6" t="s">
        <v>775</v>
      </c>
      <c r="H291" s="72">
        <v>80</v>
      </c>
      <c r="I291" s="6" t="s">
        <v>775</v>
      </c>
      <c r="J291" s="6" t="s">
        <v>775</v>
      </c>
      <c r="K291" s="6" t="s">
        <v>775</v>
      </c>
      <c r="L291" s="6" t="s">
        <v>775</v>
      </c>
      <c r="M291" s="148" t="s">
        <v>547</v>
      </c>
      <c r="N291" s="144" t="s">
        <v>2223</v>
      </c>
      <c r="O291" s="114"/>
    </row>
    <row r="292" spans="1:15" ht="53.25" customHeight="1" x14ac:dyDescent="0.25">
      <c r="A292" s="148" t="s">
        <v>2338</v>
      </c>
      <c r="B292" s="392" t="s">
        <v>614</v>
      </c>
      <c r="C292" s="148" t="s">
        <v>344</v>
      </c>
      <c r="D292" s="62">
        <v>2018</v>
      </c>
      <c r="E292" s="66">
        <v>110.6</v>
      </c>
      <c r="F292" s="66">
        <v>110.6</v>
      </c>
      <c r="G292" s="6" t="s">
        <v>775</v>
      </c>
      <c r="H292" s="66">
        <v>110.6</v>
      </c>
      <c r="I292" s="6" t="s">
        <v>775</v>
      </c>
      <c r="J292" s="6" t="s">
        <v>775</v>
      </c>
      <c r="K292" s="6" t="s">
        <v>775</v>
      </c>
      <c r="L292" s="6" t="s">
        <v>775</v>
      </c>
      <c r="M292" s="148" t="s">
        <v>547</v>
      </c>
      <c r="N292" s="144" t="s">
        <v>2223</v>
      </c>
      <c r="O292" s="114"/>
    </row>
    <row r="293" spans="1:15" ht="53.25" customHeight="1" x14ac:dyDescent="0.25">
      <c r="A293" s="148" t="s">
        <v>618</v>
      </c>
      <c r="B293" s="393"/>
      <c r="C293" s="148" t="s">
        <v>344</v>
      </c>
      <c r="D293" s="62">
        <v>2018</v>
      </c>
      <c r="E293" s="67">
        <v>199</v>
      </c>
      <c r="F293" s="67">
        <v>199</v>
      </c>
      <c r="G293" s="6" t="s">
        <v>775</v>
      </c>
      <c r="H293" s="67">
        <v>199</v>
      </c>
      <c r="I293" s="6" t="s">
        <v>775</v>
      </c>
      <c r="J293" s="6" t="s">
        <v>775</v>
      </c>
      <c r="K293" s="6" t="s">
        <v>775</v>
      </c>
      <c r="L293" s="6" t="s">
        <v>775</v>
      </c>
      <c r="M293" s="148" t="s">
        <v>547</v>
      </c>
      <c r="N293" s="144" t="s">
        <v>2223</v>
      </c>
      <c r="O293" s="114"/>
    </row>
    <row r="294" spans="1:15" ht="63" customHeight="1" x14ac:dyDescent="0.25">
      <c r="A294" s="148" t="s">
        <v>619</v>
      </c>
      <c r="B294" s="393"/>
      <c r="C294" s="148" t="s">
        <v>344</v>
      </c>
      <c r="D294" s="62">
        <v>2018</v>
      </c>
      <c r="E294" s="66">
        <v>255.5</v>
      </c>
      <c r="F294" s="66">
        <v>255.5</v>
      </c>
      <c r="G294" s="6" t="s">
        <v>775</v>
      </c>
      <c r="H294" s="66">
        <v>255.5</v>
      </c>
      <c r="I294" s="6" t="s">
        <v>775</v>
      </c>
      <c r="J294" s="6" t="s">
        <v>775</v>
      </c>
      <c r="K294" s="6" t="s">
        <v>775</v>
      </c>
      <c r="L294" s="6" t="s">
        <v>775</v>
      </c>
      <c r="M294" s="148" t="s">
        <v>547</v>
      </c>
      <c r="N294" s="144" t="s">
        <v>2223</v>
      </c>
      <c r="O294" s="114"/>
    </row>
    <row r="295" spans="1:15" ht="62.25" customHeight="1" x14ac:dyDescent="0.25">
      <c r="A295" s="148" t="s">
        <v>620</v>
      </c>
      <c r="B295" s="393"/>
      <c r="C295" s="148" t="s">
        <v>344</v>
      </c>
      <c r="D295" s="62">
        <v>2018</v>
      </c>
      <c r="E295" s="72">
        <v>290</v>
      </c>
      <c r="F295" s="72">
        <v>290</v>
      </c>
      <c r="G295" s="6" t="s">
        <v>775</v>
      </c>
      <c r="H295" s="72">
        <v>290</v>
      </c>
      <c r="I295" s="6" t="s">
        <v>775</v>
      </c>
      <c r="J295" s="6" t="s">
        <v>775</v>
      </c>
      <c r="K295" s="6" t="s">
        <v>775</v>
      </c>
      <c r="L295" s="6" t="s">
        <v>775</v>
      </c>
      <c r="M295" s="148" t="s">
        <v>547</v>
      </c>
      <c r="N295" s="144" t="s">
        <v>2223</v>
      </c>
      <c r="O295" s="114"/>
    </row>
    <row r="296" spans="1:15" ht="53.25" customHeight="1" x14ac:dyDescent="0.25">
      <c r="A296" s="148" t="s">
        <v>621</v>
      </c>
      <c r="B296" s="393"/>
      <c r="C296" s="148" t="s">
        <v>344</v>
      </c>
      <c r="D296" s="62">
        <v>2018</v>
      </c>
      <c r="E296" s="72">
        <v>298</v>
      </c>
      <c r="F296" s="72">
        <v>298</v>
      </c>
      <c r="G296" s="6" t="s">
        <v>775</v>
      </c>
      <c r="H296" s="72">
        <v>298</v>
      </c>
      <c r="I296" s="6" t="s">
        <v>775</v>
      </c>
      <c r="J296" s="6" t="s">
        <v>775</v>
      </c>
      <c r="K296" s="6" t="s">
        <v>775</v>
      </c>
      <c r="L296" s="6" t="s">
        <v>775</v>
      </c>
      <c r="M296" s="148" t="s">
        <v>547</v>
      </c>
      <c r="N296" s="144" t="s">
        <v>2223</v>
      </c>
      <c r="O296" s="114"/>
    </row>
    <row r="297" spans="1:15" ht="64.5" customHeight="1" x14ac:dyDescent="0.25">
      <c r="A297" s="148" t="s">
        <v>622</v>
      </c>
      <c r="B297" s="393"/>
      <c r="C297" s="148" t="s">
        <v>344</v>
      </c>
      <c r="D297" s="62">
        <v>2018</v>
      </c>
      <c r="E297" s="72">
        <v>297</v>
      </c>
      <c r="F297" s="72">
        <v>297</v>
      </c>
      <c r="G297" s="6" t="s">
        <v>775</v>
      </c>
      <c r="H297" s="72">
        <v>297</v>
      </c>
      <c r="I297" s="6" t="s">
        <v>775</v>
      </c>
      <c r="J297" s="6" t="s">
        <v>775</v>
      </c>
      <c r="K297" s="6" t="s">
        <v>775</v>
      </c>
      <c r="L297" s="6" t="s">
        <v>775</v>
      </c>
      <c r="M297" s="148" t="s">
        <v>547</v>
      </c>
      <c r="N297" s="144" t="s">
        <v>2223</v>
      </c>
      <c r="O297" s="114"/>
    </row>
    <row r="298" spans="1:15" ht="54" customHeight="1" x14ac:dyDescent="0.25">
      <c r="A298" s="148" t="s">
        <v>623</v>
      </c>
      <c r="B298" s="394"/>
      <c r="C298" s="148" t="s">
        <v>344</v>
      </c>
      <c r="D298" s="62">
        <v>2018</v>
      </c>
      <c r="E298" s="72">
        <v>200</v>
      </c>
      <c r="F298" s="72">
        <v>200</v>
      </c>
      <c r="G298" s="6" t="s">
        <v>775</v>
      </c>
      <c r="H298" s="72">
        <v>200</v>
      </c>
      <c r="I298" s="6" t="s">
        <v>775</v>
      </c>
      <c r="J298" s="6" t="s">
        <v>775</v>
      </c>
      <c r="K298" s="6" t="s">
        <v>775</v>
      </c>
      <c r="L298" s="6" t="s">
        <v>775</v>
      </c>
      <c r="M298" s="148" t="s">
        <v>547</v>
      </c>
      <c r="N298" s="144" t="s">
        <v>2223</v>
      </c>
      <c r="O298" s="114"/>
    </row>
    <row r="299" spans="1:15" ht="53.25" customHeight="1" x14ac:dyDescent="0.25">
      <c r="A299" s="148" t="s">
        <v>624</v>
      </c>
      <c r="B299" s="391" t="s">
        <v>476</v>
      </c>
      <c r="C299" s="148" t="s">
        <v>344</v>
      </c>
      <c r="D299" s="62">
        <v>2018</v>
      </c>
      <c r="E299" s="72">
        <v>210</v>
      </c>
      <c r="F299" s="72">
        <v>210</v>
      </c>
      <c r="G299" s="6" t="s">
        <v>775</v>
      </c>
      <c r="H299" s="72">
        <v>210</v>
      </c>
      <c r="I299" s="6" t="s">
        <v>775</v>
      </c>
      <c r="J299" s="6" t="s">
        <v>775</v>
      </c>
      <c r="K299" s="6" t="s">
        <v>775</v>
      </c>
      <c r="L299" s="6" t="s">
        <v>775</v>
      </c>
      <c r="M299" s="148" t="s">
        <v>547</v>
      </c>
      <c r="N299" s="144" t="s">
        <v>2223</v>
      </c>
      <c r="O299" s="114"/>
    </row>
    <row r="300" spans="1:15" ht="54" customHeight="1" x14ac:dyDescent="0.25">
      <c r="A300" s="148" t="s">
        <v>625</v>
      </c>
      <c r="B300" s="391"/>
      <c r="C300" s="148" t="s">
        <v>344</v>
      </c>
      <c r="D300" s="62">
        <v>2018</v>
      </c>
      <c r="E300" s="67">
        <v>278</v>
      </c>
      <c r="F300" s="67">
        <v>278</v>
      </c>
      <c r="G300" s="6" t="s">
        <v>775</v>
      </c>
      <c r="H300" s="67">
        <v>278</v>
      </c>
      <c r="I300" s="6" t="s">
        <v>775</v>
      </c>
      <c r="J300" s="6" t="s">
        <v>775</v>
      </c>
      <c r="K300" s="6" t="s">
        <v>775</v>
      </c>
      <c r="L300" s="6" t="s">
        <v>775</v>
      </c>
      <c r="M300" s="148" t="s">
        <v>547</v>
      </c>
      <c r="N300" s="144" t="s">
        <v>2223</v>
      </c>
      <c r="O300" s="114"/>
    </row>
    <row r="301" spans="1:15" ht="44.25" customHeight="1" x14ac:dyDescent="0.25">
      <c r="A301" s="148" t="s">
        <v>626</v>
      </c>
      <c r="B301" s="391"/>
      <c r="C301" s="148" t="s">
        <v>344</v>
      </c>
      <c r="D301" s="62">
        <v>2018</v>
      </c>
      <c r="E301" s="72">
        <v>290</v>
      </c>
      <c r="F301" s="72">
        <v>290</v>
      </c>
      <c r="G301" s="6" t="s">
        <v>775</v>
      </c>
      <c r="H301" s="72">
        <v>290</v>
      </c>
      <c r="I301" s="6" t="s">
        <v>775</v>
      </c>
      <c r="J301" s="6" t="s">
        <v>775</v>
      </c>
      <c r="K301" s="6" t="s">
        <v>775</v>
      </c>
      <c r="L301" s="6" t="s">
        <v>775</v>
      </c>
      <c r="M301" s="148" t="s">
        <v>547</v>
      </c>
      <c r="N301" s="144" t="s">
        <v>2223</v>
      </c>
      <c r="O301" s="114"/>
    </row>
    <row r="302" spans="1:15" ht="45" customHeight="1" x14ac:dyDescent="0.25">
      <c r="A302" s="148" t="s">
        <v>627</v>
      </c>
      <c r="B302" s="389" t="s">
        <v>554</v>
      </c>
      <c r="C302" s="148"/>
      <c r="D302" s="62">
        <v>2018</v>
      </c>
      <c r="E302" s="67">
        <v>20</v>
      </c>
      <c r="F302" s="67">
        <v>20</v>
      </c>
      <c r="G302" s="6" t="s">
        <v>775</v>
      </c>
      <c r="H302" s="67">
        <v>20</v>
      </c>
      <c r="I302" s="6" t="s">
        <v>775</v>
      </c>
      <c r="J302" s="6" t="s">
        <v>775</v>
      </c>
      <c r="K302" s="6" t="s">
        <v>775</v>
      </c>
      <c r="L302" s="6" t="s">
        <v>775</v>
      </c>
      <c r="M302" s="148" t="s">
        <v>552</v>
      </c>
      <c r="N302" s="144" t="s">
        <v>2223</v>
      </c>
      <c r="O302" s="114"/>
    </row>
    <row r="303" spans="1:15" ht="62.25" customHeight="1" x14ac:dyDescent="0.25">
      <c r="A303" s="148" t="s">
        <v>628</v>
      </c>
      <c r="B303" s="395"/>
      <c r="C303" s="148"/>
      <c r="D303" s="62">
        <v>2018</v>
      </c>
      <c r="E303" s="66">
        <v>73.790000000000006</v>
      </c>
      <c r="F303" s="66">
        <v>73.790000000000006</v>
      </c>
      <c r="G303" s="6" t="s">
        <v>775</v>
      </c>
      <c r="H303" s="66">
        <v>73.790000000000006</v>
      </c>
      <c r="I303" s="6" t="s">
        <v>775</v>
      </c>
      <c r="J303" s="6" t="s">
        <v>775</v>
      </c>
      <c r="K303" s="6" t="s">
        <v>775</v>
      </c>
      <c r="L303" s="6" t="s">
        <v>775</v>
      </c>
      <c r="M303" s="148" t="s">
        <v>552</v>
      </c>
      <c r="N303" s="144" t="s">
        <v>2223</v>
      </c>
      <c r="O303" s="114"/>
    </row>
    <row r="304" spans="1:15" ht="85.5" customHeight="1" x14ac:dyDescent="0.25">
      <c r="A304" s="148" t="s">
        <v>629</v>
      </c>
      <c r="B304" s="395"/>
      <c r="C304" s="148"/>
      <c r="D304" s="62">
        <v>2018</v>
      </c>
      <c r="E304" s="62">
        <v>8.9</v>
      </c>
      <c r="F304" s="62">
        <v>8.9</v>
      </c>
      <c r="G304" s="6" t="s">
        <v>775</v>
      </c>
      <c r="H304" s="62">
        <v>8.9</v>
      </c>
      <c r="I304" s="6" t="s">
        <v>775</v>
      </c>
      <c r="J304" s="6" t="s">
        <v>775</v>
      </c>
      <c r="K304" s="6" t="s">
        <v>775</v>
      </c>
      <c r="L304" s="6" t="s">
        <v>775</v>
      </c>
      <c r="M304" s="148" t="s">
        <v>613</v>
      </c>
      <c r="N304" s="144" t="s">
        <v>2223</v>
      </c>
      <c r="O304" s="114"/>
    </row>
    <row r="305" spans="1:15" ht="64.5" customHeight="1" x14ac:dyDescent="0.25">
      <c r="A305" s="148" t="s">
        <v>630</v>
      </c>
      <c r="B305" s="390"/>
      <c r="C305" s="148"/>
      <c r="D305" s="62">
        <v>2018</v>
      </c>
      <c r="E305" s="62">
        <v>86.6</v>
      </c>
      <c r="F305" s="62">
        <v>86.6</v>
      </c>
      <c r="G305" s="6" t="s">
        <v>775</v>
      </c>
      <c r="H305" s="62">
        <v>86.6</v>
      </c>
      <c r="I305" s="6" t="s">
        <v>775</v>
      </c>
      <c r="J305" s="6" t="s">
        <v>775</v>
      </c>
      <c r="K305" s="6" t="s">
        <v>775</v>
      </c>
      <c r="L305" s="6" t="s">
        <v>775</v>
      </c>
      <c r="M305" s="148" t="s">
        <v>631</v>
      </c>
      <c r="N305" s="144" t="s">
        <v>2223</v>
      </c>
      <c r="O305" s="114"/>
    </row>
    <row r="306" spans="1:15" ht="34.5" customHeight="1" x14ac:dyDescent="0.25">
      <c r="A306" s="148" t="s">
        <v>632</v>
      </c>
      <c r="B306" s="362" t="s">
        <v>554</v>
      </c>
      <c r="C306" s="148" t="s">
        <v>51</v>
      </c>
      <c r="D306" s="62">
        <v>2018</v>
      </c>
      <c r="E306" s="67">
        <v>540</v>
      </c>
      <c r="F306" s="67">
        <v>7639</v>
      </c>
      <c r="G306" s="6" t="s">
        <v>775</v>
      </c>
      <c r="H306" s="67">
        <v>7639</v>
      </c>
      <c r="I306" s="6" t="s">
        <v>775</v>
      </c>
      <c r="J306" s="6" t="s">
        <v>775</v>
      </c>
      <c r="K306" s="6" t="s">
        <v>775</v>
      </c>
      <c r="L306" s="6" t="s">
        <v>775</v>
      </c>
      <c r="M306" s="148" t="s">
        <v>613</v>
      </c>
      <c r="N306" s="144" t="s">
        <v>2223</v>
      </c>
      <c r="O306" s="114"/>
    </row>
    <row r="307" spans="1:15" ht="62.25" customHeight="1" x14ac:dyDescent="0.25">
      <c r="A307" s="148" t="s">
        <v>633</v>
      </c>
      <c r="B307" s="362"/>
      <c r="C307" s="148" t="s">
        <v>51</v>
      </c>
      <c r="D307" s="62">
        <v>2018</v>
      </c>
      <c r="E307" s="72">
        <v>2219.2600000000002</v>
      </c>
      <c r="F307" s="67">
        <v>4957.3</v>
      </c>
      <c r="G307" s="6" t="s">
        <v>775</v>
      </c>
      <c r="H307" s="67">
        <v>4957.3</v>
      </c>
      <c r="I307" s="6" t="s">
        <v>775</v>
      </c>
      <c r="J307" s="6" t="s">
        <v>775</v>
      </c>
      <c r="K307" s="6" t="s">
        <v>775</v>
      </c>
      <c r="L307" s="6" t="s">
        <v>775</v>
      </c>
      <c r="M307" s="148" t="s">
        <v>2339</v>
      </c>
      <c r="N307" s="144" t="s">
        <v>2223</v>
      </c>
      <c r="O307" s="114"/>
    </row>
    <row r="308" spans="1:15" ht="26.25" customHeight="1" x14ac:dyDescent="0.25">
      <c r="A308" s="148" t="s">
        <v>634</v>
      </c>
      <c r="B308" s="362"/>
      <c r="C308" s="148" t="s">
        <v>51</v>
      </c>
      <c r="D308" s="62">
        <v>2018</v>
      </c>
      <c r="E308" s="72">
        <v>1800</v>
      </c>
      <c r="F308" s="67">
        <v>1341</v>
      </c>
      <c r="G308" s="6" t="s">
        <v>775</v>
      </c>
      <c r="H308" s="67">
        <v>1341</v>
      </c>
      <c r="I308" s="6" t="s">
        <v>775</v>
      </c>
      <c r="J308" s="6" t="s">
        <v>775</v>
      </c>
      <c r="K308" s="6" t="s">
        <v>775</v>
      </c>
      <c r="L308" s="6" t="s">
        <v>775</v>
      </c>
      <c r="M308" s="148" t="s">
        <v>613</v>
      </c>
      <c r="N308" s="144" t="s">
        <v>2223</v>
      </c>
      <c r="O308" s="114"/>
    </row>
    <row r="309" spans="1:15" ht="107.25" customHeight="1" x14ac:dyDescent="0.25">
      <c r="A309" s="148" t="s">
        <v>636</v>
      </c>
      <c r="B309" s="148" t="s">
        <v>635</v>
      </c>
      <c r="C309" s="148"/>
      <c r="D309" s="62">
        <v>2018</v>
      </c>
      <c r="E309" s="62">
        <v>95.6</v>
      </c>
      <c r="F309" s="62">
        <v>95.6</v>
      </c>
      <c r="G309" s="6" t="s">
        <v>775</v>
      </c>
      <c r="H309" s="62">
        <v>95.6</v>
      </c>
      <c r="I309" s="6" t="s">
        <v>775</v>
      </c>
      <c r="J309" s="6" t="s">
        <v>775</v>
      </c>
      <c r="K309" s="6" t="s">
        <v>775</v>
      </c>
      <c r="L309" s="6" t="s">
        <v>775</v>
      </c>
      <c r="M309" s="152" t="s">
        <v>775</v>
      </c>
      <c r="N309" s="144" t="s">
        <v>2223</v>
      </c>
      <c r="O309" s="114"/>
    </row>
    <row r="310" spans="1:15" ht="14.25" customHeight="1" x14ac:dyDescent="0.25">
      <c r="A310" s="345" t="s">
        <v>646</v>
      </c>
      <c r="B310" s="345"/>
      <c r="C310" s="345"/>
      <c r="D310" s="345"/>
      <c r="E310" s="345"/>
      <c r="F310" s="345"/>
      <c r="G310" s="345"/>
      <c r="H310" s="345"/>
      <c r="I310" s="345"/>
      <c r="J310" s="345"/>
      <c r="K310" s="345"/>
      <c r="L310" s="345"/>
      <c r="M310" s="345"/>
      <c r="N310" s="345"/>
      <c r="O310" s="114"/>
    </row>
    <row r="311" spans="1:15" ht="53.25" customHeight="1" x14ac:dyDescent="0.25">
      <c r="A311" s="156" t="s">
        <v>2340</v>
      </c>
      <c r="B311" s="351" t="s">
        <v>481</v>
      </c>
      <c r="C311" s="62" t="s">
        <v>344</v>
      </c>
      <c r="D311" s="5">
        <v>2018</v>
      </c>
      <c r="E311" s="73">
        <v>199.8</v>
      </c>
      <c r="F311" s="73">
        <v>199.8</v>
      </c>
      <c r="G311" s="6" t="s">
        <v>775</v>
      </c>
      <c r="H311" s="73">
        <v>199.8</v>
      </c>
      <c r="I311" s="6" t="s">
        <v>775</v>
      </c>
      <c r="J311" s="6" t="s">
        <v>775</v>
      </c>
      <c r="K311" s="6" t="s">
        <v>775</v>
      </c>
      <c r="L311" s="6" t="s">
        <v>775</v>
      </c>
      <c r="M311" s="156" t="s">
        <v>2341</v>
      </c>
      <c r="N311" s="144" t="s">
        <v>2223</v>
      </c>
      <c r="O311" s="114"/>
    </row>
    <row r="312" spans="1:15" ht="65.25" customHeight="1" x14ac:dyDescent="0.25">
      <c r="A312" s="156" t="s">
        <v>2342</v>
      </c>
      <c r="B312" s="351"/>
      <c r="C312" s="62" t="s">
        <v>344</v>
      </c>
      <c r="D312" s="5">
        <v>2018</v>
      </c>
      <c r="E312" s="73">
        <v>271.00799999999998</v>
      </c>
      <c r="F312" s="73">
        <v>271.00799999999998</v>
      </c>
      <c r="G312" s="6" t="s">
        <v>775</v>
      </c>
      <c r="H312" s="73">
        <v>271.00799999999998</v>
      </c>
      <c r="I312" s="6" t="s">
        <v>775</v>
      </c>
      <c r="J312" s="6" t="s">
        <v>775</v>
      </c>
      <c r="K312" s="6" t="s">
        <v>775</v>
      </c>
      <c r="L312" s="6" t="s">
        <v>775</v>
      </c>
      <c r="M312" s="156" t="s">
        <v>2343</v>
      </c>
      <c r="N312" s="144" t="s">
        <v>2223</v>
      </c>
      <c r="O312" s="114"/>
    </row>
    <row r="313" spans="1:15" ht="63.75" customHeight="1" x14ac:dyDescent="0.25">
      <c r="A313" s="156" t="s">
        <v>691</v>
      </c>
      <c r="B313" s="351" t="s">
        <v>481</v>
      </c>
      <c r="C313" s="62" t="s">
        <v>344</v>
      </c>
      <c r="D313" s="5">
        <v>2018</v>
      </c>
      <c r="E313" s="73" t="s">
        <v>692</v>
      </c>
      <c r="F313" s="73" t="s">
        <v>692</v>
      </c>
      <c r="G313" s="6" t="s">
        <v>775</v>
      </c>
      <c r="H313" s="73" t="s">
        <v>692</v>
      </c>
      <c r="I313" s="6" t="s">
        <v>775</v>
      </c>
      <c r="J313" s="6" t="s">
        <v>775</v>
      </c>
      <c r="K313" s="6" t="s">
        <v>775</v>
      </c>
      <c r="L313" s="6" t="s">
        <v>775</v>
      </c>
      <c r="M313" s="156" t="s">
        <v>2344</v>
      </c>
      <c r="N313" s="144" t="s">
        <v>2223</v>
      </c>
      <c r="O313" s="114"/>
    </row>
    <row r="314" spans="1:15" ht="79.5" customHeight="1" x14ac:dyDescent="0.25">
      <c r="A314" s="156" t="s">
        <v>693</v>
      </c>
      <c r="B314" s="351"/>
      <c r="C314" s="62" t="s">
        <v>344</v>
      </c>
      <c r="D314" s="5">
        <v>2018</v>
      </c>
      <c r="E314" s="73">
        <v>225.834</v>
      </c>
      <c r="F314" s="73">
        <v>225.834</v>
      </c>
      <c r="G314" s="6" t="s">
        <v>775</v>
      </c>
      <c r="H314" s="73">
        <v>225.834</v>
      </c>
      <c r="I314" s="6" t="s">
        <v>775</v>
      </c>
      <c r="J314" s="6" t="s">
        <v>775</v>
      </c>
      <c r="K314" s="6" t="s">
        <v>775</v>
      </c>
      <c r="L314" s="6" t="s">
        <v>775</v>
      </c>
      <c r="M314" s="156" t="s">
        <v>2345</v>
      </c>
      <c r="N314" s="144" t="s">
        <v>2223</v>
      </c>
      <c r="O314" s="114"/>
    </row>
    <row r="315" spans="1:15" ht="55.5" customHeight="1" x14ac:dyDescent="0.25">
      <c r="A315" s="156" t="s">
        <v>694</v>
      </c>
      <c r="B315" s="351"/>
      <c r="C315" s="62" t="s">
        <v>344</v>
      </c>
      <c r="D315" s="5">
        <v>2018</v>
      </c>
      <c r="E315" s="73">
        <v>204.92</v>
      </c>
      <c r="F315" s="73">
        <v>204.92</v>
      </c>
      <c r="G315" s="6" t="s">
        <v>775</v>
      </c>
      <c r="H315" s="73">
        <v>204.92</v>
      </c>
      <c r="I315" s="6" t="s">
        <v>775</v>
      </c>
      <c r="J315" s="6" t="s">
        <v>775</v>
      </c>
      <c r="K315" s="6" t="s">
        <v>775</v>
      </c>
      <c r="L315" s="6" t="s">
        <v>775</v>
      </c>
      <c r="M315" s="156" t="s">
        <v>2346</v>
      </c>
      <c r="N315" s="144" t="s">
        <v>2223</v>
      </c>
      <c r="O315" s="114"/>
    </row>
    <row r="316" spans="1:15" ht="73.5" customHeight="1" x14ac:dyDescent="0.25">
      <c r="A316" s="156" t="s">
        <v>695</v>
      </c>
      <c r="B316" s="351"/>
      <c r="C316" s="62" t="s">
        <v>344</v>
      </c>
      <c r="D316" s="5">
        <v>2018</v>
      </c>
      <c r="E316" s="73">
        <v>448.04</v>
      </c>
      <c r="F316" s="73">
        <v>448.04</v>
      </c>
      <c r="G316" s="6" t="s">
        <v>775</v>
      </c>
      <c r="H316" s="73">
        <v>448.04</v>
      </c>
      <c r="I316" s="6" t="s">
        <v>775</v>
      </c>
      <c r="J316" s="6" t="s">
        <v>775</v>
      </c>
      <c r="K316" s="6" t="s">
        <v>775</v>
      </c>
      <c r="L316" s="6" t="s">
        <v>775</v>
      </c>
      <c r="M316" s="156" t="s">
        <v>2347</v>
      </c>
      <c r="N316" s="144" t="s">
        <v>2223</v>
      </c>
      <c r="O316" s="114"/>
    </row>
    <row r="317" spans="1:15" ht="54.75" customHeight="1" x14ac:dyDescent="0.25">
      <c r="A317" s="156" t="s">
        <v>696</v>
      </c>
      <c r="B317" s="351"/>
      <c r="C317" s="62" t="s">
        <v>344</v>
      </c>
      <c r="D317" s="5">
        <v>2018</v>
      </c>
      <c r="E317" s="73">
        <v>1250.3789999999999</v>
      </c>
      <c r="F317" s="73">
        <v>1250.3789999999999</v>
      </c>
      <c r="G317" s="6" t="s">
        <v>775</v>
      </c>
      <c r="H317" s="73">
        <v>1250.3789999999999</v>
      </c>
      <c r="I317" s="6" t="s">
        <v>775</v>
      </c>
      <c r="J317" s="6" t="s">
        <v>775</v>
      </c>
      <c r="K317" s="6" t="s">
        <v>775</v>
      </c>
      <c r="L317" s="6" t="s">
        <v>775</v>
      </c>
      <c r="M317" s="156" t="s">
        <v>2348</v>
      </c>
      <c r="N317" s="144" t="s">
        <v>2223</v>
      </c>
      <c r="O317" s="114"/>
    </row>
    <row r="318" spans="1:15" ht="102.75" customHeight="1" x14ac:dyDescent="0.25">
      <c r="A318" s="74" t="s">
        <v>709</v>
      </c>
      <c r="B318" s="351" t="s">
        <v>697</v>
      </c>
      <c r="C318" s="5" t="s">
        <v>51</v>
      </c>
      <c r="D318" s="5">
        <v>2018</v>
      </c>
      <c r="E318" s="75">
        <v>117.8</v>
      </c>
      <c r="F318" s="75">
        <v>117.8</v>
      </c>
      <c r="G318" s="75">
        <v>117.8</v>
      </c>
      <c r="H318" s="6" t="s">
        <v>775</v>
      </c>
      <c r="I318" s="6" t="s">
        <v>775</v>
      </c>
      <c r="J318" s="6" t="s">
        <v>775</v>
      </c>
      <c r="K318" s="6" t="s">
        <v>775</v>
      </c>
      <c r="L318" s="6" t="s">
        <v>775</v>
      </c>
      <c r="M318" s="148" t="s">
        <v>2339</v>
      </c>
      <c r="N318" s="144" t="s">
        <v>2223</v>
      </c>
      <c r="O318" s="114"/>
    </row>
    <row r="319" spans="1:15" ht="93.75" customHeight="1" x14ac:dyDescent="0.25">
      <c r="A319" s="74" t="s">
        <v>710</v>
      </c>
      <c r="B319" s="351"/>
      <c r="C319" s="5" t="s">
        <v>51</v>
      </c>
      <c r="D319" s="5">
        <v>2018</v>
      </c>
      <c r="E319" s="75">
        <v>1463.241</v>
      </c>
      <c r="F319" s="75">
        <v>1463.241</v>
      </c>
      <c r="G319" s="75">
        <v>1463.241</v>
      </c>
      <c r="H319" s="6" t="s">
        <v>775</v>
      </c>
      <c r="I319" s="6" t="s">
        <v>775</v>
      </c>
      <c r="J319" s="6" t="s">
        <v>775</v>
      </c>
      <c r="K319" s="6" t="s">
        <v>775</v>
      </c>
      <c r="L319" s="6" t="s">
        <v>775</v>
      </c>
      <c r="M319" s="148" t="s">
        <v>2339</v>
      </c>
      <c r="N319" s="144" t="s">
        <v>2223</v>
      </c>
      <c r="O319" s="114"/>
    </row>
    <row r="320" spans="1:15" ht="85.5" customHeight="1" x14ac:dyDescent="0.25">
      <c r="A320" s="156" t="s">
        <v>2349</v>
      </c>
      <c r="B320" s="351"/>
      <c r="C320" s="5" t="s">
        <v>51</v>
      </c>
      <c r="D320" s="5">
        <v>2018</v>
      </c>
      <c r="E320" s="73">
        <v>795.5</v>
      </c>
      <c r="F320" s="73">
        <v>795.5</v>
      </c>
      <c r="G320" s="73">
        <v>795.5</v>
      </c>
      <c r="H320" s="6" t="s">
        <v>775</v>
      </c>
      <c r="I320" s="6" t="s">
        <v>775</v>
      </c>
      <c r="J320" s="6" t="s">
        <v>775</v>
      </c>
      <c r="K320" s="6" t="s">
        <v>775</v>
      </c>
      <c r="L320" s="6" t="s">
        <v>775</v>
      </c>
      <c r="M320" s="148" t="s">
        <v>2339</v>
      </c>
      <c r="N320" s="144" t="s">
        <v>2223</v>
      </c>
      <c r="O320" s="114"/>
    </row>
    <row r="321" spans="1:15" ht="73.5" customHeight="1" x14ac:dyDescent="0.25">
      <c r="A321" s="156" t="s">
        <v>711</v>
      </c>
      <c r="B321" s="351"/>
      <c r="C321" s="5" t="s">
        <v>51</v>
      </c>
      <c r="D321" s="5">
        <v>2018</v>
      </c>
      <c r="E321" s="73">
        <v>367</v>
      </c>
      <c r="F321" s="73">
        <v>367</v>
      </c>
      <c r="G321" s="73">
        <v>251.5</v>
      </c>
      <c r="H321" s="6" t="s">
        <v>775</v>
      </c>
      <c r="I321" s="6" t="s">
        <v>775</v>
      </c>
      <c r="J321" s="6" t="s">
        <v>775</v>
      </c>
      <c r="K321" s="6" t="s">
        <v>775</v>
      </c>
      <c r="L321" s="6" t="s">
        <v>775</v>
      </c>
      <c r="M321" s="148" t="s">
        <v>2339</v>
      </c>
      <c r="N321" s="144" t="s">
        <v>2223</v>
      </c>
      <c r="O321" s="114"/>
    </row>
    <row r="322" spans="1:15" ht="78.75" customHeight="1" x14ac:dyDescent="0.25">
      <c r="A322" s="156" t="s">
        <v>698</v>
      </c>
      <c r="B322" s="351" t="s">
        <v>697</v>
      </c>
      <c r="C322" s="5" t="s">
        <v>51</v>
      </c>
      <c r="D322" s="5">
        <v>2018</v>
      </c>
      <c r="E322" s="73">
        <v>197.2</v>
      </c>
      <c r="F322" s="73">
        <v>197.2</v>
      </c>
      <c r="G322" s="73">
        <v>197.2</v>
      </c>
      <c r="H322" s="6" t="s">
        <v>775</v>
      </c>
      <c r="I322" s="6" t="s">
        <v>775</v>
      </c>
      <c r="J322" s="6" t="s">
        <v>775</v>
      </c>
      <c r="K322" s="6" t="s">
        <v>775</v>
      </c>
      <c r="L322" s="6" t="s">
        <v>775</v>
      </c>
      <c r="M322" s="148" t="s">
        <v>2339</v>
      </c>
      <c r="N322" s="144" t="s">
        <v>2223</v>
      </c>
      <c r="O322" s="114"/>
    </row>
    <row r="323" spans="1:15" ht="53.25" customHeight="1" x14ac:dyDescent="0.25">
      <c r="A323" s="156" t="s">
        <v>712</v>
      </c>
      <c r="B323" s="351"/>
      <c r="C323" s="5" t="s">
        <v>51</v>
      </c>
      <c r="D323" s="5">
        <v>2018</v>
      </c>
      <c r="E323" s="75">
        <f>F323</f>
        <v>800</v>
      </c>
      <c r="F323" s="75">
        <f>H323+I323</f>
        <v>800</v>
      </c>
      <c r="G323" s="6" t="s">
        <v>778</v>
      </c>
      <c r="H323" s="73">
        <v>400</v>
      </c>
      <c r="I323" s="75">
        <v>400</v>
      </c>
      <c r="J323" s="6" t="s">
        <v>775</v>
      </c>
      <c r="K323" s="6" t="s">
        <v>775</v>
      </c>
      <c r="L323" s="6" t="s">
        <v>775</v>
      </c>
      <c r="M323" s="148" t="s">
        <v>2339</v>
      </c>
      <c r="N323" s="144" t="s">
        <v>2223</v>
      </c>
      <c r="O323" s="114"/>
    </row>
    <row r="324" spans="1:15" ht="42" customHeight="1" x14ac:dyDescent="0.25">
      <c r="A324" s="156" t="s">
        <v>699</v>
      </c>
      <c r="B324" s="351"/>
      <c r="C324" s="5" t="s">
        <v>51</v>
      </c>
      <c r="D324" s="5">
        <v>2018</v>
      </c>
      <c r="E324" s="73">
        <v>197.1</v>
      </c>
      <c r="F324" s="73">
        <v>197.1</v>
      </c>
      <c r="G324" s="6" t="s">
        <v>775</v>
      </c>
      <c r="H324" s="73">
        <v>197.1</v>
      </c>
      <c r="I324" s="6" t="s">
        <v>775</v>
      </c>
      <c r="J324" s="6" t="s">
        <v>775</v>
      </c>
      <c r="K324" s="6" t="s">
        <v>775</v>
      </c>
      <c r="L324" s="6" t="s">
        <v>775</v>
      </c>
      <c r="M324" s="148" t="s">
        <v>2339</v>
      </c>
      <c r="N324" s="144" t="s">
        <v>2223</v>
      </c>
      <c r="O324" s="114"/>
    </row>
    <row r="325" spans="1:15" ht="52.5" customHeight="1" x14ac:dyDescent="0.25">
      <c r="A325" s="156" t="s">
        <v>713</v>
      </c>
      <c r="B325" s="351"/>
      <c r="C325" s="5" t="s">
        <v>51</v>
      </c>
      <c r="D325" s="5">
        <v>2018</v>
      </c>
      <c r="E325" s="73">
        <v>271.89999999999998</v>
      </c>
      <c r="F325" s="73">
        <v>271.89999999999998</v>
      </c>
      <c r="G325" s="6" t="s">
        <v>775</v>
      </c>
      <c r="H325" s="73">
        <v>271.89999999999998</v>
      </c>
      <c r="I325" s="6" t="s">
        <v>775</v>
      </c>
      <c r="J325" s="6" t="s">
        <v>775</v>
      </c>
      <c r="K325" s="6" t="s">
        <v>775</v>
      </c>
      <c r="L325" s="6" t="s">
        <v>775</v>
      </c>
      <c r="M325" s="148" t="s">
        <v>2339</v>
      </c>
      <c r="N325" s="144" t="s">
        <v>2223</v>
      </c>
      <c r="O325" s="114"/>
    </row>
    <row r="326" spans="1:15" ht="52.5" customHeight="1" x14ac:dyDescent="0.25">
      <c r="A326" s="156" t="s">
        <v>714</v>
      </c>
      <c r="B326" s="351"/>
      <c r="C326" s="62" t="s">
        <v>344</v>
      </c>
      <c r="D326" s="5">
        <v>2018</v>
      </c>
      <c r="E326" s="73">
        <v>251.4</v>
      </c>
      <c r="F326" s="73">
        <v>251.4</v>
      </c>
      <c r="G326" s="6" t="s">
        <v>775</v>
      </c>
      <c r="H326" s="73">
        <v>251.4</v>
      </c>
      <c r="I326" s="6" t="s">
        <v>775</v>
      </c>
      <c r="J326" s="6" t="s">
        <v>775</v>
      </c>
      <c r="K326" s="6" t="s">
        <v>775</v>
      </c>
      <c r="L326" s="6" t="s">
        <v>775</v>
      </c>
      <c r="M326" s="156" t="s">
        <v>2350</v>
      </c>
      <c r="N326" s="144" t="s">
        <v>2223</v>
      </c>
      <c r="O326" s="114"/>
    </row>
    <row r="327" spans="1:15" ht="54.75" customHeight="1" x14ac:dyDescent="0.25">
      <c r="A327" s="156" t="s">
        <v>715</v>
      </c>
      <c r="B327" s="351"/>
      <c r="C327" s="62" t="s">
        <v>344</v>
      </c>
      <c r="D327" s="5">
        <v>2018</v>
      </c>
      <c r="E327" s="73">
        <v>316.99</v>
      </c>
      <c r="F327" s="73">
        <v>316.99</v>
      </c>
      <c r="G327" s="6" t="s">
        <v>775</v>
      </c>
      <c r="H327" s="73">
        <v>316.99</v>
      </c>
      <c r="I327" s="6" t="s">
        <v>775</v>
      </c>
      <c r="J327" s="6" t="s">
        <v>775</v>
      </c>
      <c r="K327" s="6" t="s">
        <v>775</v>
      </c>
      <c r="L327" s="6" t="s">
        <v>775</v>
      </c>
      <c r="M327" s="156" t="s">
        <v>2351</v>
      </c>
      <c r="N327" s="144" t="s">
        <v>2223</v>
      </c>
      <c r="O327" s="114"/>
    </row>
    <row r="328" spans="1:15" ht="52.5" customHeight="1" x14ac:dyDescent="0.25">
      <c r="A328" s="156" t="s">
        <v>716</v>
      </c>
      <c r="B328" s="351"/>
      <c r="C328" s="5" t="s">
        <v>51</v>
      </c>
      <c r="D328" s="5">
        <v>2018</v>
      </c>
      <c r="E328" s="73">
        <v>228.9</v>
      </c>
      <c r="F328" s="73">
        <v>228.9</v>
      </c>
      <c r="G328" s="6" t="s">
        <v>775</v>
      </c>
      <c r="H328" s="73">
        <v>228.9</v>
      </c>
      <c r="I328" s="6" t="s">
        <v>775</v>
      </c>
      <c r="J328" s="6" t="s">
        <v>775</v>
      </c>
      <c r="K328" s="6" t="s">
        <v>775</v>
      </c>
      <c r="L328" s="6" t="s">
        <v>775</v>
      </c>
      <c r="M328" s="156" t="s">
        <v>2352</v>
      </c>
      <c r="N328" s="144" t="s">
        <v>2223</v>
      </c>
      <c r="O328" s="114"/>
    </row>
    <row r="329" spans="1:15" ht="54" customHeight="1" x14ac:dyDescent="0.25">
      <c r="A329" s="156" t="s">
        <v>717</v>
      </c>
      <c r="B329" s="353" t="s">
        <v>531</v>
      </c>
      <c r="C329" s="5" t="s">
        <v>51</v>
      </c>
      <c r="D329" s="5">
        <v>2018</v>
      </c>
      <c r="E329" s="73">
        <f>F329</f>
        <v>193.64</v>
      </c>
      <c r="F329" s="73">
        <f>H329+I329</f>
        <v>193.64</v>
      </c>
      <c r="G329" s="6" t="s">
        <v>775</v>
      </c>
      <c r="H329" s="73">
        <v>5.64</v>
      </c>
      <c r="I329" s="73">
        <v>188</v>
      </c>
      <c r="J329" s="6" t="s">
        <v>775</v>
      </c>
      <c r="K329" s="6" t="s">
        <v>775</v>
      </c>
      <c r="L329" s="6" t="s">
        <v>775</v>
      </c>
      <c r="M329" s="156" t="s">
        <v>2353</v>
      </c>
      <c r="N329" s="144" t="s">
        <v>2223</v>
      </c>
      <c r="O329" s="114"/>
    </row>
    <row r="330" spans="1:15" ht="75.75" customHeight="1" x14ac:dyDescent="0.25">
      <c r="A330" s="156" t="s">
        <v>718</v>
      </c>
      <c r="B330" s="353"/>
      <c r="C330" s="5" t="s">
        <v>51</v>
      </c>
      <c r="D330" s="5">
        <v>2018</v>
      </c>
      <c r="E330" s="75">
        <f>F330</f>
        <v>185.4</v>
      </c>
      <c r="F330" s="75">
        <f>H330+I330</f>
        <v>185.4</v>
      </c>
      <c r="G330" s="6" t="s">
        <v>775</v>
      </c>
      <c r="H330" s="73">
        <v>5.4</v>
      </c>
      <c r="I330" s="75">
        <v>180</v>
      </c>
      <c r="J330" s="6" t="s">
        <v>775</v>
      </c>
      <c r="K330" s="6" t="s">
        <v>775</v>
      </c>
      <c r="L330" s="6" t="s">
        <v>775</v>
      </c>
      <c r="M330" s="156" t="s">
        <v>2354</v>
      </c>
      <c r="N330" s="144" t="s">
        <v>2223</v>
      </c>
      <c r="O330" s="114"/>
    </row>
    <row r="331" spans="1:15" ht="42" customHeight="1" x14ac:dyDescent="0.25">
      <c r="A331" s="156" t="s">
        <v>719</v>
      </c>
      <c r="B331" s="353"/>
      <c r="C331" s="5" t="s">
        <v>51</v>
      </c>
      <c r="D331" s="5">
        <v>2018</v>
      </c>
      <c r="E331" s="73">
        <v>200</v>
      </c>
      <c r="F331" s="73">
        <v>200</v>
      </c>
      <c r="G331" s="6" t="s">
        <v>775</v>
      </c>
      <c r="H331" s="73">
        <v>200</v>
      </c>
      <c r="I331" s="6" t="s">
        <v>775</v>
      </c>
      <c r="J331" s="6" t="s">
        <v>775</v>
      </c>
      <c r="K331" s="6" t="s">
        <v>775</v>
      </c>
      <c r="L331" s="6" t="s">
        <v>775</v>
      </c>
      <c r="M331" s="156" t="s">
        <v>127</v>
      </c>
      <c r="N331" s="144" t="s">
        <v>2223</v>
      </c>
      <c r="O331" s="114"/>
    </row>
    <row r="332" spans="1:15" ht="64.5" customHeight="1" x14ac:dyDescent="0.25">
      <c r="A332" s="156" t="s">
        <v>720</v>
      </c>
      <c r="B332" s="351" t="s">
        <v>700</v>
      </c>
      <c r="C332" s="5" t="s">
        <v>51</v>
      </c>
      <c r="D332" s="5">
        <v>2018</v>
      </c>
      <c r="E332" s="73">
        <v>197.76</v>
      </c>
      <c r="F332" s="73">
        <f>H332+I332</f>
        <v>197.76</v>
      </c>
      <c r="G332" s="6" t="s">
        <v>775</v>
      </c>
      <c r="H332" s="73">
        <v>5.76</v>
      </c>
      <c r="I332" s="73">
        <v>192</v>
      </c>
      <c r="J332" s="6" t="s">
        <v>775</v>
      </c>
      <c r="K332" s="6" t="s">
        <v>775</v>
      </c>
      <c r="L332" s="6" t="s">
        <v>775</v>
      </c>
      <c r="M332" s="156" t="s">
        <v>701</v>
      </c>
      <c r="N332" s="144" t="s">
        <v>2223</v>
      </c>
      <c r="O332" s="114"/>
    </row>
    <row r="333" spans="1:15" ht="59.25" customHeight="1" x14ac:dyDescent="0.25">
      <c r="A333" s="156" t="s">
        <v>721</v>
      </c>
      <c r="B333" s="351"/>
      <c r="C333" s="5" t="s">
        <v>51</v>
      </c>
      <c r="D333" s="5">
        <v>2018</v>
      </c>
      <c r="E333" s="75">
        <f>F333</f>
        <v>185.4</v>
      </c>
      <c r="F333" s="75">
        <f>H333+I333</f>
        <v>185.4</v>
      </c>
      <c r="G333" s="6" t="s">
        <v>775</v>
      </c>
      <c r="H333" s="73">
        <v>5.4</v>
      </c>
      <c r="I333" s="75">
        <v>180</v>
      </c>
      <c r="J333" s="6" t="s">
        <v>775</v>
      </c>
      <c r="K333" s="6" t="s">
        <v>775</v>
      </c>
      <c r="L333" s="6" t="s">
        <v>775</v>
      </c>
      <c r="M333" s="156" t="s">
        <v>2355</v>
      </c>
      <c r="N333" s="144" t="s">
        <v>2223</v>
      </c>
      <c r="O333" s="114"/>
    </row>
    <row r="334" spans="1:15" ht="43.5" customHeight="1" x14ac:dyDescent="0.25">
      <c r="A334" s="156" t="s">
        <v>722</v>
      </c>
      <c r="B334" s="351" t="s">
        <v>648</v>
      </c>
      <c r="C334" s="5" t="s">
        <v>139</v>
      </c>
      <c r="D334" s="5">
        <v>2018</v>
      </c>
      <c r="E334" s="73">
        <v>296.3</v>
      </c>
      <c r="F334" s="73">
        <v>296.3</v>
      </c>
      <c r="G334" s="73">
        <v>296.3</v>
      </c>
      <c r="H334" s="73">
        <v>0</v>
      </c>
      <c r="I334" s="6" t="s">
        <v>775</v>
      </c>
      <c r="J334" s="6" t="s">
        <v>775</v>
      </c>
      <c r="K334" s="6" t="s">
        <v>775</v>
      </c>
      <c r="L334" s="6" t="s">
        <v>775</v>
      </c>
      <c r="M334" s="156" t="s">
        <v>2356</v>
      </c>
      <c r="N334" s="144" t="s">
        <v>2223</v>
      </c>
      <c r="O334" s="114"/>
    </row>
    <row r="335" spans="1:15" ht="61.5" customHeight="1" x14ac:dyDescent="0.25">
      <c r="A335" s="156" t="s">
        <v>723</v>
      </c>
      <c r="B335" s="351"/>
      <c r="C335" s="5" t="s">
        <v>139</v>
      </c>
      <c r="D335" s="5">
        <v>2018</v>
      </c>
      <c r="E335" s="73">
        <v>50</v>
      </c>
      <c r="F335" s="73">
        <v>50</v>
      </c>
      <c r="G335" s="6" t="s">
        <v>775</v>
      </c>
      <c r="H335" s="73">
        <v>50</v>
      </c>
      <c r="I335" s="6" t="s">
        <v>775</v>
      </c>
      <c r="J335" s="6" t="s">
        <v>775</v>
      </c>
      <c r="K335" s="6" t="s">
        <v>775</v>
      </c>
      <c r="L335" s="6" t="s">
        <v>775</v>
      </c>
      <c r="M335" s="156" t="s">
        <v>2357</v>
      </c>
      <c r="N335" s="144" t="s">
        <v>2223</v>
      </c>
      <c r="O335" s="114"/>
    </row>
    <row r="336" spans="1:15" ht="55.5" customHeight="1" x14ac:dyDescent="0.25">
      <c r="A336" s="156" t="s">
        <v>724</v>
      </c>
      <c r="B336" s="351" t="s">
        <v>702</v>
      </c>
      <c r="C336" s="5" t="s">
        <v>42</v>
      </c>
      <c r="D336" s="5">
        <v>2018</v>
      </c>
      <c r="E336" s="73">
        <v>120</v>
      </c>
      <c r="F336" s="73">
        <v>120</v>
      </c>
      <c r="G336" s="6" t="s">
        <v>775</v>
      </c>
      <c r="H336" s="6" t="s">
        <v>775</v>
      </c>
      <c r="I336" s="73">
        <v>120</v>
      </c>
      <c r="J336" s="6" t="s">
        <v>775</v>
      </c>
      <c r="K336" s="6" t="s">
        <v>775</v>
      </c>
      <c r="L336" s="6" t="s">
        <v>775</v>
      </c>
      <c r="M336" s="156" t="s">
        <v>2358</v>
      </c>
      <c r="N336" s="144" t="s">
        <v>2223</v>
      </c>
      <c r="O336" s="114"/>
    </row>
    <row r="337" spans="1:15" ht="33" customHeight="1" x14ac:dyDescent="0.25">
      <c r="A337" s="156" t="s">
        <v>2359</v>
      </c>
      <c r="B337" s="351"/>
      <c r="C337" s="5" t="s">
        <v>42</v>
      </c>
      <c r="D337" s="5">
        <v>2018</v>
      </c>
      <c r="E337" s="73">
        <v>370</v>
      </c>
      <c r="F337" s="73">
        <v>370</v>
      </c>
      <c r="G337" s="6" t="s">
        <v>775</v>
      </c>
      <c r="H337" s="73">
        <v>370</v>
      </c>
      <c r="I337" s="6" t="s">
        <v>775</v>
      </c>
      <c r="J337" s="6" t="s">
        <v>775</v>
      </c>
      <c r="K337" s="6" t="s">
        <v>775</v>
      </c>
      <c r="L337" s="6" t="s">
        <v>775</v>
      </c>
      <c r="M337" s="156" t="s">
        <v>2360</v>
      </c>
      <c r="N337" s="144" t="s">
        <v>2223</v>
      </c>
      <c r="O337" s="114"/>
    </row>
    <row r="338" spans="1:15" ht="41.25" customHeight="1" x14ac:dyDescent="0.25">
      <c r="A338" s="156" t="s">
        <v>2361</v>
      </c>
      <c r="B338" s="351"/>
      <c r="C338" s="5" t="s">
        <v>42</v>
      </c>
      <c r="D338" s="5">
        <v>2018</v>
      </c>
      <c r="E338" s="73">
        <v>138.47</v>
      </c>
      <c r="F338" s="73">
        <v>138.47</v>
      </c>
      <c r="G338" s="6" t="s">
        <v>775</v>
      </c>
      <c r="H338" s="73">
        <v>138.47</v>
      </c>
      <c r="I338" s="6" t="s">
        <v>775</v>
      </c>
      <c r="J338" s="6" t="s">
        <v>775</v>
      </c>
      <c r="K338" s="6" t="s">
        <v>775</v>
      </c>
      <c r="L338" s="6" t="s">
        <v>775</v>
      </c>
      <c r="M338" s="156" t="s">
        <v>2362</v>
      </c>
      <c r="N338" s="144" t="s">
        <v>2223</v>
      </c>
      <c r="O338" s="114"/>
    </row>
    <row r="339" spans="1:15" ht="42.75" customHeight="1" x14ac:dyDescent="0.25">
      <c r="A339" s="156" t="s">
        <v>2363</v>
      </c>
      <c r="B339" s="351"/>
      <c r="C339" s="5" t="s">
        <v>42</v>
      </c>
      <c r="D339" s="5">
        <v>2018</v>
      </c>
      <c r="E339" s="73">
        <v>10.6</v>
      </c>
      <c r="F339" s="73">
        <v>10.6</v>
      </c>
      <c r="G339" s="6" t="s">
        <v>775</v>
      </c>
      <c r="H339" s="73">
        <v>10.6</v>
      </c>
      <c r="I339" s="6" t="s">
        <v>775</v>
      </c>
      <c r="J339" s="6" t="s">
        <v>775</v>
      </c>
      <c r="K339" s="6" t="s">
        <v>775</v>
      </c>
      <c r="L339" s="6" t="s">
        <v>775</v>
      </c>
      <c r="M339" s="156" t="s">
        <v>2364</v>
      </c>
      <c r="N339" s="144" t="s">
        <v>2223</v>
      </c>
      <c r="O339" s="114"/>
    </row>
    <row r="340" spans="1:15" ht="44.25" customHeight="1" x14ac:dyDescent="0.25">
      <c r="A340" s="156" t="s">
        <v>725</v>
      </c>
      <c r="B340" s="351"/>
      <c r="C340" s="5" t="s">
        <v>42</v>
      </c>
      <c r="D340" s="5">
        <v>2018</v>
      </c>
      <c r="E340" s="73">
        <v>66.83</v>
      </c>
      <c r="F340" s="73">
        <v>66.83</v>
      </c>
      <c r="G340" s="6" t="s">
        <v>775</v>
      </c>
      <c r="H340" s="73">
        <v>66.83</v>
      </c>
      <c r="I340" s="6" t="s">
        <v>775</v>
      </c>
      <c r="J340" s="6" t="s">
        <v>775</v>
      </c>
      <c r="K340" s="6" t="s">
        <v>775</v>
      </c>
      <c r="L340" s="6" t="s">
        <v>775</v>
      </c>
      <c r="M340" s="156" t="s">
        <v>2365</v>
      </c>
      <c r="N340" s="144" t="s">
        <v>2223</v>
      </c>
      <c r="O340" s="114"/>
    </row>
    <row r="341" spans="1:15" ht="44.25" customHeight="1" x14ac:dyDescent="0.25">
      <c r="A341" s="156" t="s">
        <v>726</v>
      </c>
      <c r="B341" s="351"/>
      <c r="C341" s="5" t="s">
        <v>42</v>
      </c>
      <c r="D341" s="5">
        <v>2018</v>
      </c>
      <c r="E341" s="73">
        <v>108.5</v>
      </c>
      <c r="F341" s="73">
        <v>108.5</v>
      </c>
      <c r="G341" s="6" t="s">
        <v>775</v>
      </c>
      <c r="H341" s="73">
        <v>20</v>
      </c>
      <c r="I341" s="6" t="s">
        <v>775</v>
      </c>
      <c r="J341" s="6" t="s">
        <v>775</v>
      </c>
      <c r="K341" s="6" t="s">
        <v>775</v>
      </c>
      <c r="L341" s="6" t="s">
        <v>775</v>
      </c>
      <c r="M341" s="156" t="s">
        <v>703</v>
      </c>
      <c r="N341" s="144" t="s">
        <v>2223</v>
      </c>
      <c r="O341" s="114"/>
    </row>
    <row r="342" spans="1:15" ht="42" customHeight="1" x14ac:dyDescent="0.25">
      <c r="A342" s="156" t="s">
        <v>2366</v>
      </c>
      <c r="B342" s="351" t="s">
        <v>476</v>
      </c>
      <c r="C342" s="62" t="s">
        <v>344</v>
      </c>
      <c r="D342" s="5">
        <v>2018</v>
      </c>
      <c r="E342" s="73">
        <v>240</v>
      </c>
      <c r="F342" s="73">
        <v>240</v>
      </c>
      <c r="G342" s="6" t="s">
        <v>775</v>
      </c>
      <c r="H342" s="73">
        <v>240</v>
      </c>
      <c r="I342" s="6" t="s">
        <v>775</v>
      </c>
      <c r="J342" s="6" t="s">
        <v>775</v>
      </c>
      <c r="K342" s="6" t="s">
        <v>775</v>
      </c>
      <c r="L342" s="6" t="s">
        <v>775</v>
      </c>
      <c r="M342" s="156" t="s">
        <v>2367</v>
      </c>
      <c r="N342" s="144" t="s">
        <v>2223</v>
      </c>
      <c r="O342" s="114"/>
    </row>
    <row r="343" spans="1:15" ht="45.75" customHeight="1" x14ac:dyDescent="0.25">
      <c r="A343" s="156" t="s">
        <v>727</v>
      </c>
      <c r="B343" s="351"/>
      <c r="C343" s="62" t="s">
        <v>344</v>
      </c>
      <c r="D343" s="5">
        <v>2018</v>
      </c>
      <c r="E343" s="73">
        <v>298.8</v>
      </c>
      <c r="F343" s="73">
        <v>298.8</v>
      </c>
      <c r="G343" s="73">
        <v>176.7</v>
      </c>
      <c r="H343" s="73">
        <f>F343-G343</f>
        <v>122.10000000000002</v>
      </c>
      <c r="I343" s="6" t="s">
        <v>775</v>
      </c>
      <c r="J343" s="6" t="s">
        <v>775</v>
      </c>
      <c r="K343" s="6" t="s">
        <v>775</v>
      </c>
      <c r="L343" s="6" t="s">
        <v>775</v>
      </c>
      <c r="M343" s="156" t="s">
        <v>2368</v>
      </c>
      <c r="N343" s="144" t="s">
        <v>2223</v>
      </c>
      <c r="O343" s="114"/>
    </row>
    <row r="344" spans="1:15" ht="44.25" customHeight="1" x14ac:dyDescent="0.25">
      <c r="A344" s="156" t="s">
        <v>727</v>
      </c>
      <c r="B344" s="351"/>
      <c r="C344" s="62" t="s">
        <v>344</v>
      </c>
      <c r="D344" s="5">
        <v>2018</v>
      </c>
      <c r="E344" s="73">
        <v>540.91999999999996</v>
      </c>
      <c r="F344" s="73">
        <v>540.91999999999996</v>
      </c>
      <c r="G344" s="73">
        <v>540.91999999999996</v>
      </c>
      <c r="H344" s="6" t="s">
        <v>775</v>
      </c>
      <c r="I344" s="6" t="s">
        <v>775</v>
      </c>
      <c r="J344" s="6" t="s">
        <v>775</v>
      </c>
      <c r="K344" s="6" t="s">
        <v>775</v>
      </c>
      <c r="L344" s="6" t="s">
        <v>775</v>
      </c>
      <c r="M344" s="156" t="s">
        <v>2369</v>
      </c>
      <c r="N344" s="144" t="s">
        <v>2223</v>
      </c>
      <c r="O344" s="114"/>
    </row>
    <row r="345" spans="1:15" ht="45" customHeight="1" x14ac:dyDescent="0.25">
      <c r="A345" s="156" t="s">
        <v>728</v>
      </c>
      <c r="B345" s="351" t="s">
        <v>476</v>
      </c>
      <c r="C345" s="62" t="s">
        <v>344</v>
      </c>
      <c r="D345" s="5">
        <v>2018</v>
      </c>
      <c r="E345" s="73">
        <v>142.9</v>
      </c>
      <c r="F345" s="73">
        <v>142.9</v>
      </c>
      <c r="G345" s="73">
        <v>142.9</v>
      </c>
      <c r="H345" s="6" t="s">
        <v>775</v>
      </c>
      <c r="I345" s="6" t="s">
        <v>775</v>
      </c>
      <c r="J345" s="6" t="s">
        <v>775</v>
      </c>
      <c r="K345" s="6" t="s">
        <v>775</v>
      </c>
      <c r="L345" s="6" t="s">
        <v>775</v>
      </c>
      <c r="M345" s="156" t="s">
        <v>2370</v>
      </c>
      <c r="N345" s="144" t="s">
        <v>2223</v>
      </c>
      <c r="O345" s="114"/>
    </row>
    <row r="346" spans="1:15" ht="51.75" customHeight="1" x14ac:dyDescent="0.25">
      <c r="A346" s="156" t="s">
        <v>729</v>
      </c>
      <c r="B346" s="351"/>
      <c r="C346" s="62" t="s">
        <v>344</v>
      </c>
      <c r="D346" s="5">
        <v>2018</v>
      </c>
      <c r="E346" s="73">
        <v>296.31400000000002</v>
      </c>
      <c r="F346" s="73">
        <v>296.31400000000002</v>
      </c>
      <c r="G346" s="6" t="s">
        <v>775</v>
      </c>
      <c r="H346" s="73">
        <v>296.31400000000002</v>
      </c>
      <c r="I346" s="6" t="s">
        <v>775</v>
      </c>
      <c r="J346" s="6" t="s">
        <v>775</v>
      </c>
      <c r="K346" s="6" t="s">
        <v>775</v>
      </c>
      <c r="L346" s="6" t="s">
        <v>775</v>
      </c>
      <c r="M346" s="156" t="s">
        <v>2371</v>
      </c>
      <c r="N346" s="144" t="s">
        <v>2223</v>
      </c>
      <c r="O346" s="114"/>
    </row>
    <row r="347" spans="1:15" ht="54.75" customHeight="1" x14ac:dyDescent="0.25">
      <c r="A347" s="156" t="s">
        <v>730</v>
      </c>
      <c r="B347" s="351"/>
      <c r="C347" s="62" t="s">
        <v>344</v>
      </c>
      <c r="D347" s="5">
        <v>2018</v>
      </c>
      <c r="E347" s="73">
        <v>197.654</v>
      </c>
      <c r="F347" s="73">
        <v>197.654</v>
      </c>
      <c r="G347" s="6" t="s">
        <v>775</v>
      </c>
      <c r="H347" s="73">
        <v>197.654</v>
      </c>
      <c r="I347" s="6" t="s">
        <v>775</v>
      </c>
      <c r="J347" s="6" t="s">
        <v>775</v>
      </c>
      <c r="K347" s="6" t="s">
        <v>775</v>
      </c>
      <c r="L347" s="6" t="s">
        <v>775</v>
      </c>
      <c r="M347" s="156" t="s">
        <v>2372</v>
      </c>
      <c r="N347" s="144" t="s">
        <v>2223</v>
      </c>
      <c r="O347" s="114"/>
    </row>
    <row r="348" spans="1:15" ht="53.25" customHeight="1" x14ac:dyDescent="0.25">
      <c r="A348" s="156" t="s">
        <v>731</v>
      </c>
      <c r="B348" s="351" t="s">
        <v>704</v>
      </c>
      <c r="C348" s="62" t="s">
        <v>344</v>
      </c>
      <c r="D348" s="5">
        <v>2018</v>
      </c>
      <c r="E348" s="73">
        <v>830.74999999999989</v>
      </c>
      <c r="F348" s="73">
        <v>830.74999999999989</v>
      </c>
      <c r="G348" s="6" t="s">
        <v>775</v>
      </c>
      <c r="H348" s="73">
        <v>830.74999999999989</v>
      </c>
      <c r="I348" s="6" t="s">
        <v>775</v>
      </c>
      <c r="J348" s="6" t="s">
        <v>775</v>
      </c>
      <c r="K348" s="6" t="s">
        <v>775</v>
      </c>
      <c r="L348" s="6" t="s">
        <v>775</v>
      </c>
      <c r="M348" s="156" t="s">
        <v>2373</v>
      </c>
      <c r="N348" s="144" t="s">
        <v>2223</v>
      </c>
      <c r="O348" s="114"/>
    </row>
    <row r="349" spans="1:15" ht="61.5" customHeight="1" x14ac:dyDescent="0.25">
      <c r="A349" s="156" t="s">
        <v>732</v>
      </c>
      <c r="B349" s="351"/>
      <c r="C349" s="62" t="s">
        <v>344</v>
      </c>
      <c r="D349" s="5">
        <v>2018</v>
      </c>
      <c r="E349" s="73">
        <v>124.244</v>
      </c>
      <c r="F349" s="73">
        <v>124.244</v>
      </c>
      <c r="G349" s="6" t="s">
        <v>775</v>
      </c>
      <c r="H349" s="73">
        <v>124.244</v>
      </c>
      <c r="I349" s="6" t="s">
        <v>775</v>
      </c>
      <c r="J349" s="6" t="s">
        <v>775</v>
      </c>
      <c r="K349" s="6" t="s">
        <v>775</v>
      </c>
      <c r="L349" s="6" t="s">
        <v>775</v>
      </c>
      <c r="M349" s="156" t="s">
        <v>2374</v>
      </c>
      <c r="N349" s="144" t="s">
        <v>2223</v>
      </c>
      <c r="O349" s="114"/>
    </row>
    <row r="350" spans="1:15" ht="62.25" customHeight="1" x14ac:dyDescent="0.25">
      <c r="A350" s="156" t="s">
        <v>733</v>
      </c>
      <c r="B350" s="351"/>
      <c r="C350" s="62" t="s">
        <v>344</v>
      </c>
      <c r="D350" s="5">
        <v>2018</v>
      </c>
      <c r="E350" s="73">
        <v>53.7</v>
      </c>
      <c r="F350" s="73">
        <v>53.7</v>
      </c>
      <c r="G350" s="6" t="s">
        <v>775</v>
      </c>
      <c r="H350" s="73">
        <v>53.7</v>
      </c>
      <c r="I350" s="6" t="s">
        <v>775</v>
      </c>
      <c r="J350" s="6" t="s">
        <v>775</v>
      </c>
      <c r="K350" s="6" t="s">
        <v>775</v>
      </c>
      <c r="L350" s="6" t="s">
        <v>775</v>
      </c>
      <c r="M350" s="156" t="s">
        <v>2375</v>
      </c>
      <c r="N350" s="144" t="s">
        <v>2223</v>
      </c>
      <c r="O350" s="114"/>
    </row>
    <row r="351" spans="1:15" ht="69.75" customHeight="1" x14ac:dyDescent="0.25">
      <c r="A351" s="156" t="s">
        <v>734</v>
      </c>
      <c r="B351" s="351"/>
      <c r="C351" s="62" t="s">
        <v>344</v>
      </c>
      <c r="D351" s="5">
        <v>2018</v>
      </c>
      <c r="E351" s="73">
        <v>131.18600000000001</v>
      </c>
      <c r="F351" s="73">
        <v>131.18600000000001</v>
      </c>
      <c r="G351" s="6" t="s">
        <v>775</v>
      </c>
      <c r="H351" s="73">
        <v>131.18600000000001</v>
      </c>
      <c r="I351" s="6" t="s">
        <v>775</v>
      </c>
      <c r="J351" s="6" t="s">
        <v>775</v>
      </c>
      <c r="K351" s="6" t="s">
        <v>775</v>
      </c>
      <c r="L351" s="6" t="s">
        <v>775</v>
      </c>
      <c r="M351" s="156" t="s">
        <v>2376</v>
      </c>
      <c r="N351" s="144" t="s">
        <v>2223</v>
      </c>
      <c r="O351" s="114"/>
    </row>
    <row r="352" spans="1:15" ht="60.75" customHeight="1" x14ac:dyDescent="0.25">
      <c r="A352" s="156" t="s">
        <v>735</v>
      </c>
      <c r="B352" s="351" t="s">
        <v>704</v>
      </c>
      <c r="C352" s="62" t="s">
        <v>344</v>
      </c>
      <c r="D352" s="5">
        <v>2018</v>
      </c>
      <c r="E352" s="73">
        <v>123.14700000000001</v>
      </c>
      <c r="F352" s="73">
        <v>123.14700000000001</v>
      </c>
      <c r="G352" s="6" t="s">
        <v>775</v>
      </c>
      <c r="H352" s="73">
        <v>123.14700000000001</v>
      </c>
      <c r="I352" s="6" t="s">
        <v>775</v>
      </c>
      <c r="J352" s="6" t="s">
        <v>775</v>
      </c>
      <c r="K352" s="6" t="s">
        <v>775</v>
      </c>
      <c r="L352" s="6" t="s">
        <v>775</v>
      </c>
      <c r="M352" s="156" t="s">
        <v>2377</v>
      </c>
      <c r="N352" s="144" t="s">
        <v>2223</v>
      </c>
      <c r="O352" s="114"/>
    </row>
    <row r="353" spans="1:15" ht="65.25" customHeight="1" x14ac:dyDescent="0.25">
      <c r="A353" s="156" t="s">
        <v>736</v>
      </c>
      <c r="B353" s="351"/>
      <c r="C353" s="62" t="s">
        <v>344</v>
      </c>
      <c r="D353" s="5">
        <v>2018</v>
      </c>
      <c r="E353" s="73">
        <v>124.917</v>
      </c>
      <c r="F353" s="73">
        <v>124.917</v>
      </c>
      <c r="G353" s="6" t="s">
        <v>775</v>
      </c>
      <c r="H353" s="73">
        <v>124.917</v>
      </c>
      <c r="I353" s="6" t="s">
        <v>775</v>
      </c>
      <c r="J353" s="6" t="s">
        <v>775</v>
      </c>
      <c r="K353" s="6" t="s">
        <v>775</v>
      </c>
      <c r="L353" s="6" t="s">
        <v>775</v>
      </c>
      <c r="M353" s="156" t="s">
        <v>2378</v>
      </c>
      <c r="N353" s="144" t="s">
        <v>2223</v>
      </c>
      <c r="O353" s="114"/>
    </row>
    <row r="354" spans="1:15" ht="64.5" customHeight="1" x14ac:dyDescent="0.25">
      <c r="A354" s="156" t="s">
        <v>737</v>
      </c>
      <c r="B354" s="351"/>
      <c r="C354" s="62" t="s">
        <v>344</v>
      </c>
      <c r="D354" s="5">
        <v>2018</v>
      </c>
      <c r="E354" s="73">
        <v>56.341999999999999</v>
      </c>
      <c r="F354" s="73">
        <v>56.341999999999999</v>
      </c>
      <c r="G354" s="6" t="s">
        <v>775</v>
      </c>
      <c r="H354" s="73">
        <v>56.341999999999999</v>
      </c>
      <c r="I354" s="6" t="s">
        <v>775</v>
      </c>
      <c r="J354" s="6" t="s">
        <v>775</v>
      </c>
      <c r="K354" s="6" t="s">
        <v>775</v>
      </c>
      <c r="L354" s="6" t="s">
        <v>775</v>
      </c>
      <c r="M354" s="156" t="s">
        <v>2379</v>
      </c>
      <c r="N354" s="144" t="s">
        <v>2223</v>
      </c>
      <c r="O354" s="114"/>
    </row>
    <row r="355" spans="1:15" ht="83.25" customHeight="1" x14ac:dyDescent="0.25">
      <c r="A355" s="156" t="s">
        <v>738</v>
      </c>
      <c r="B355" s="351"/>
      <c r="C355" s="62" t="s">
        <v>344</v>
      </c>
      <c r="D355" s="5">
        <v>2018</v>
      </c>
      <c r="E355" s="73">
        <v>161.78399999999999</v>
      </c>
      <c r="F355" s="73">
        <v>161.78399999999999</v>
      </c>
      <c r="G355" s="6" t="s">
        <v>775</v>
      </c>
      <c r="H355" s="73">
        <v>161.78399999999999</v>
      </c>
      <c r="I355" s="6" t="s">
        <v>775</v>
      </c>
      <c r="J355" s="6" t="s">
        <v>775</v>
      </c>
      <c r="K355" s="6" t="s">
        <v>775</v>
      </c>
      <c r="L355" s="6" t="s">
        <v>775</v>
      </c>
      <c r="M355" s="156" t="s">
        <v>2380</v>
      </c>
      <c r="N355" s="144" t="s">
        <v>2223</v>
      </c>
      <c r="O355" s="114"/>
    </row>
    <row r="356" spans="1:15" ht="53.25" customHeight="1" x14ac:dyDescent="0.25">
      <c r="A356" s="156" t="s">
        <v>739</v>
      </c>
      <c r="B356" s="351"/>
      <c r="C356" s="62" t="s">
        <v>344</v>
      </c>
      <c r="D356" s="5">
        <v>2018</v>
      </c>
      <c r="E356" s="73">
        <v>150</v>
      </c>
      <c r="F356" s="73">
        <v>150</v>
      </c>
      <c r="G356" s="6" t="s">
        <v>775</v>
      </c>
      <c r="H356" s="73">
        <v>150</v>
      </c>
      <c r="I356" s="6" t="s">
        <v>775</v>
      </c>
      <c r="J356" s="6" t="s">
        <v>775</v>
      </c>
      <c r="K356" s="6" t="s">
        <v>775</v>
      </c>
      <c r="L356" s="6" t="s">
        <v>775</v>
      </c>
      <c r="M356" s="156" t="s">
        <v>2381</v>
      </c>
      <c r="N356" s="144" t="s">
        <v>2223</v>
      </c>
      <c r="O356" s="114"/>
    </row>
    <row r="357" spans="1:15" ht="65.25" customHeight="1" x14ac:dyDescent="0.25">
      <c r="A357" s="156" t="s">
        <v>740</v>
      </c>
      <c r="B357" s="351"/>
      <c r="C357" s="62" t="s">
        <v>344</v>
      </c>
      <c r="D357" s="5">
        <v>2018</v>
      </c>
      <c r="E357" s="73">
        <v>673.99</v>
      </c>
      <c r="F357" s="73">
        <v>673.99</v>
      </c>
      <c r="G357" s="6" t="s">
        <v>775</v>
      </c>
      <c r="H357" s="73">
        <v>673.99</v>
      </c>
      <c r="I357" s="6" t="s">
        <v>775</v>
      </c>
      <c r="J357" s="6" t="s">
        <v>775</v>
      </c>
      <c r="K357" s="6" t="s">
        <v>775</v>
      </c>
      <c r="L357" s="6" t="s">
        <v>775</v>
      </c>
      <c r="M357" s="156" t="s">
        <v>2382</v>
      </c>
      <c r="N357" s="144" t="s">
        <v>2223</v>
      </c>
      <c r="O357" s="114"/>
    </row>
    <row r="358" spans="1:15" ht="50.25" customHeight="1" x14ac:dyDescent="0.25">
      <c r="A358" s="156" t="s">
        <v>741</v>
      </c>
      <c r="B358" s="351" t="s">
        <v>704</v>
      </c>
      <c r="C358" s="62" t="s">
        <v>344</v>
      </c>
      <c r="D358" s="5">
        <v>2018</v>
      </c>
      <c r="E358" s="73">
        <v>530.70000000000005</v>
      </c>
      <c r="F358" s="73">
        <v>530.70000000000005</v>
      </c>
      <c r="G358" s="6" t="s">
        <v>775</v>
      </c>
      <c r="H358" s="73">
        <v>530.70000000000005</v>
      </c>
      <c r="I358" s="6" t="s">
        <v>775</v>
      </c>
      <c r="J358" s="6" t="s">
        <v>775</v>
      </c>
      <c r="K358" s="6" t="s">
        <v>775</v>
      </c>
      <c r="L358" s="6" t="s">
        <v>775</v>
      </c>
      <c r="M358" s="156" t="s">
        <v>2383</v>
      </c>
      <c r="N358" s="144" t="s">
        <v>2223</v>
      </c>
      <c r="O358" s="114"/>
    </row>
    <row r="359" spans="1:15" ht="63" customHeight="1" x14ac:dyDescent="0.25">
      <c r="A359" s="156" t="s">
        <v>2384</v>
      </c>
      <c r="B359" s="351"/>
      <c r="C359" s="62" t="s">
        <v>344</v>
      </c>
      <c r="D359" s="5">
        <v>2018</v>
      </c>
      <c r="E359" s="73">
        <v>298.26600000000002</v>
      </c>
      <c r="F359" s="73">
        <v>298.26600000000002</v>
      </c>
      <c r="G359" s="6" t="s">
        <v>775</v>
      </c>
      <c r="H359" s="73">
        <v>298.26600000000002</v>
      </c>
      <c r="I359" s="6" t="s">
        <v>775</v>
      </c>
      <c r="J359" s="6" t="s">
        <v>775</v>
      </c>
      <c r="K359" s="6" t="s">
        <v>775</v>
      </c>
      <c r="L359" s="6" t="s">
        <v>775</v>
      </c>
      <c r="M359" s="156" t="s">
        <v>2385</v>
      </c>
      <c r="N359" s="144" t="s">
        <v>2223</v>
      </c>
      <c r="O359" s="114"/>
    </row>
    <row r="360" spans="1:15" ht="43.5" customHeight="1" x14ac:dyDescent="0.25">
      <c r="A360" s="156" t="s">
        <v>2386</v>
      </c>
      <c r="B360" s="396" t="s">
        <v>554</v>
      </c>
      <c r="C360" s="62" t="s">
        <v>344</v>
      </c>
      <c r="D360" s="5">
        <v>2018</v>
      </c>
      <c r="E360" s="73">
        <v>40</v>
      </c>
      <c r="F360" s="73">
        <v>40</v>
      </c>
      <c r="G360" s="6" t="s">
        <v>775</v>
      </c>
      <c r="H360" s="73">
        <v>40</v>
      </c>
      <c r="I360" s="6" t="s">
        <v>775</v>
      </c>
      <c r="J360" s="6" t="s">
        <v>775</v>
      </c>
      <c r="K360" s="6" t="s">
        <v>775</v>
      </c>
      <c r="L360" s="6" t="s">
        <v>775</v>
      </c>
      <c r="M360" s="156" t="s">
        <v>2387</v>
      </c>
      <c r="N360" s="144" t="s">
        <v>2223</v>
      </c>
      <c r="O360" s="114"/>
    </row>
    <row r="361" spans="1:15" ht="135" customHeight="1" x14ac:dyDescent="0.25">
      <c r="A361" s="156" t="s">
        <v>742</v>
      </c>
      <c r="B361" s="397"/>
      <c r="C361" s="62" t="s">
        <v>344</v>
      </c>
      <c r="D361" s="5">
        <v>2018</v>
      </c>
      <c r="E361" s="73">
        <v>1014.792</v>
      </c>
      <c r="F361" s="73">
        <v>1014.792</v>
      </c>
      <c r="G361" s="6" t="s">
        <v>775</v>
      </c>
      <c r="H361" s="73">
        <v>1014.792</v>
      </c>
      <c r="I361" s="6" t="s">
        <v>775</v>
      </c>
      <c r="J361" s="6" t="s">
        <v>775</v>
      </c>
      <c r="K361" s="6" t="s">
        <v>775</v>
      </c>
      <c r="L361" s="6" t="s">
        <v>775</v>
      </c>
      <c r="M361" s="156" t="s">
        <v>2388</v>
      </c>
      <c r="N361" s="144" t="s">
        <v>2223</v>
      </c>
      <c r="O361" s="114"/>
    </row>
    <row r="362" spans="1:15" ht="96.75" customHeight="1" x14ac:dyDescent="0.25">
      <c r="A362" s="156" t="s">
        <v>2389</v>
      </c>
      <c r="B362" s="398"/>
      <c r="C362" s="62" t="s">
        <v>344</v>
      </c>
      <c r="D362" s="5">
        <v>2018</v>
      </c>
      <c r="E362" s="73">
        <v>913.56600000000003</v>
      </c>
      <c r="F362" s="73">
        <v>913.56600000000003</v>
      </c>
      <c r="G362" s="6" t="s">
        <v>775</v>
      </c>
      <c r="H362" s="73">
        <v>913.56600000000003</v>
      </c>
      <c r="I362" s="6" t="s">
        <v>775</v>
      </c>
      <c r="J362" s="6" t="s">
        <v>775</v>
      </c>
      <c r="K362" s="6" t="s">
        <v>775</v>
      </c>
      <c r="L362" s="6" t="s">
        <v>775</v>
      </c>
      <c r="M362" s="156" t="s">
        <v>2390</v>
      </c>
      <c r="N362" s="144" t="s">
        <v>2223</v>
      </c>
      <c r="O362" s="114"/>
    </row>
    <row r="363" spans="1:15" ht="74.25" customHeight="1" x14ac:dyDescent="0.25">
      <c r="A363" s="156" t="s">
        <v>2391</v>
      </c>
      <c r="B363" s="167" t="s">
        <v>554</v>
      </c>
      <c r="C363" s="62" t="s">
        <v>344</v>
      </c>
      <c r="D363" s="5">
        <v>2018</v>
      </c>
      <c r="E363" s="73">
        <v>274.67599999999999</v>
      </c>
      <c r="F363" s="73">
        <v>274.67599999999999</v>
      </c>
      <c r="G363" s="6" t="s">
        <v>775</v>
      </c>
      <c r="H363" s="73">
        <v>274.67599999999999</v>
      </c>
      <c r="I363" s="6" t="s">
        <v>775</v>
      </c>
      <c r="J363" s="6" t="s">
        <v>775</v>
      </c>
      <c r="K363" s="6" t="s">
        <v>775</v>
      </c>
      <c r="L363" s="6" t="s">
        <v>775</v>
      </c>
      <c r="M363" s="156" t="s">
        <v>2392</v>
      </c>
      <c r="N363" s="144" t="s">
        <v>2223</v>
      </c>
      <c r="O363" s="114"/>
    </row>
    <row r="364" spans="1:15" ht="64.5" customHeight="1" x14ac:dyDescent="0.25">
      <c r="A364" s="156" t="s">
        <v>705</v>
      </c>
      <c r="B364" s="156" t="s">
        <v>193</v>
      </c>
      <c r="C364" s="62" t="s">
        <v>344</v>
      </c>
      <c r="D364" s="5">
        <v>2018</v>
      </c>
      <c r="E364" s="73">
        <v>24</v>
      </c>
      <c r="F364" s="73">
        <v>24</v>
      </c>
      <c r="G364" s="6" t="s">
        <v>775</v>
      </c>
      <c r="H364" s="73">
        <v>24</v>
      </c>
      <c r="I364" s="6" t="s">
        <v>775</v>
      </c>
      <c r="J364" s="6" t="s">
        <v>775</v>
      </c>
      <c r="K364" s="6" t="s">
        <v>775</v>
      </c>
      <c r="L364" s="6" t="s">
        <v>775</v>
      </c>
      <c r="M364" s="156" t="s">
        <v>706</v>
      </c>
      <c r="N364" s="144" t="s">
        <v>2223</v>
      </c>
      <c r="O364" s="114"/>
    </row>
    <row r="365" spans="1:15" ht="133.5" customHeight="1" x14ac:dyDescent="0.25">
      <c r="A365" s="156" t="s">
        <v>707</v>
      </c>
      <c r="B365" s="156" t="s">
        <v>708</v>
      </c>
      <c r="C365" s="5" t="s">
        <v>2393</v>
      </c>
      <c r="D365" s="5">
        <v>2018</v>
      </c>
      <c r="E365" s="73">
        <v>178.09</v>
      </c>
      <c r="F365" s="73">
        <v>178.09</v>
      </c>
      <c r="G365" s="6" t="s">
        <v>775</v>
      </c>
      <c r="H365" s="73">
        <v>178.09</v>
      </c>
      <c r="I365" s="6" t="s">
        <v>775</v>
      </c>
      <c r="J365" s="6" t="s">
        <v>775</v>
      </c>
      <c r="K365" s="6" t="s">
        <v>775</v>
      </c>
      <c r="L365" s="6" t="s">
        <v>775</v>
      </c>
      <c r="M365" s="156" t="s">
        <v>2394</v>
      </c>
      <c r="N365" s="144" t="s">
        <v>2223</v>
      </c>
      <c r="O365" s="114"/>
    </row>
    <row r="366" spans="1:15" ht="14.25" customHeight="1" x14ac:dyDescent="0.25">
      <c r="A366" s="399" t="s">
        <v>1265</v>
      </c>
      <c r="B366" s="399"/>
      <c r="C366" s="399"/>
      <c r="D366" s="399"/>
      <c r="E366" s="399"/>
      <c r="F366" s="399"/>
      <c r="G366" s="399"/>
      <c r="H366" s="399"/>
      <c r="I366" s="399"/>
      <c r="J366" s="399"/>
      <c r="K366" s="399"/>
      <c r="L366" s="399"/>
      <c r="M366" s="399"/>
      <c r="N366" s="399"/>
      <c r="O366" s="114"/>
    </row>
    <row r="367" spans="1:15" ht="81.75" customHeight="1" x14ac:dyDescent="0.25">
      <c r="A367" s="144" t="s">
        <v>2395</v>
      </c>
      <c r="B367" s="189" t="s">
        <v>1682</v>
      </c>
      <c r="C367" s="144" t="s">
        <v>1597</v>
      </c>
      <c r="D367" s="143" t="s">
        <v>48</v>
      </c>
      <c r="E367" s="143">
        <v>600</v>
      </c>
      <c r="F367" s="143">
        <v>598.4</v>
      </c>
      <c r="G367" s="143">
        <v>598.4</v>
      </c>
      <c r="H367" s="6" t="s">
        <v>775</v>
      </c>
      <c r="I367" s="6" t="s">
        <v>775</v>
      </c>
      <c r="J367" s="6" t="s">
        <v>775</v>
      </c>
      <c r="K367" s="6" t="s">
        <v>775</v>
      </c>
      <c r="L367" s="6" t="s">
        <v>775</v>
      </c>
      <c r="M367" s="144" t="s">
        <v>2396</v>
      </c>
      <c r="N367" s="144" t="s">
        <v>1639</v>
      </c>
      <c r="O367" s="114"/>
    </row>
    <row r="368" spans="1:15" ht="82.5" customHeight="1" x14ac:dyDescent="0.25">
      <c r="A368" s="144" t="s">
        <v>1724</v>
      </c>
      <c r="B368" s="189" t="s">
        <v>1682</v>
      </c>
      <c r="C368" s="144" t="s">
        <v>1597</v>
      </c>
      <c r="D368" s="143">
        <v>2018</v>
      </c>
      <c r="E368" s="143">
        <v>2624.2</v>
      </c>
      <c r="F368" s="143">
        <v>2624.2</v>
      </c>
      <c r="G368" s="6" t="s">
        <v>775</v>
      </c>
      <c r="H368" s="143">
        <v>2624.2</v>
      </c>
      <c r="I368" s="6" t="s">
        <v>775</v>
      </c>
      <c r="J368" s="6" t="s">
        <v>775</v>
      </c>
      <c r="K368" s="6" t="s">
        <v>775</v>
      </c>
      <c r="L368" s="6" t="s">
        <v>775</v>
      </c>
      <c r="M368" s="144" t="s">
        <v>2397</v>
      </c>
      <c r="N368" s="144" t="s">
        <v>1725</v>
      </c>
      <c r="O368" s="114"/>
    </row>
    <row r="369" spans="1:15" ht="53.25" customHeight="1" x14ac:dyDescent="0.25">
      <c r="A369" s="144" t="s">
        <v>1726</v>
      </c>
      <c r="B369" s="144" t="s">
        <v>516</v>
      </c>
      <c r="C369" s="144" t="s">
        <v>1597</v>
      </c>
      <c r="D369" s="143">
        <v>2018</v>
      </c>
      <c r="E369" s="143">
        <v>47</v>
      </c>
      <c r="F369" s="143">
        <v>47</v>
      </c>
      <c r="G369" s="6" t="s">
        <v>775</v>
      </c>
      <c r="H369" s="143">
        <v>47</v>
      </c>
      <c r="I369" s="6" t="s">
        <v>775</v>
      </c>
      <c r="J369" s="6" t="s">
        <v>775</v>
      </c>
      <c r="K369" s="6" t="s">
        <v>775</v>
      </c>
      <c r="L369" s="6" t="s">
        <v>775</v>
      </c>
      <c r="M369" s="144" t="s">
        <v>2398</v>
      </c>
      <c r="N369" s="144" t="s">
        <v>1631</v>
      </c>
      <c r="O369" s="114"/>
    </row>
    <row r="370" spans="1:15" ht="91.5" customHeight="1" x14ac:dyDescent="0.25">
      <c r="A370" s="144" t="s">
        <v>1727</v>
      </c>
      <c r="B370" s="353" t="s">
        <v>1760</v>
      </c>
      <c r="C370" s="144" t="s">
        <v>51</v>
      </c>
      <c r="D370" s="143">
        <v>2018</v>
      </c>
      <c r="E370" s="143">
        <v>40</v>
      </c>
      <c r="F370" s="143">
        <v>40</v>
      </c>
      <c r="G370" s="143">
        <v>40</v>
      </c>
      <c r="H370" s="6" t="s">
        <v>775</v>
      </c>
      <c r="I370" s="6" t="s">
        <v>775</v>
      </c>
      <c r="J370" s="6" t="s">
        <v>775</v>
      </c>
      <c r="K370" s="6" t="s">
        <v>775</v>
      </c>
      <c r="L370" s="6" t="s">
        <v>775</v>
      </c>
      <c r="M370" s="144" t="s">
        <v>2399</v>
      </c>
      <c r="N370" s="144" t="s">
        <v>1639</v>
      </c>
      <c r="O370" s="114"/>
    </row>
    <row r="371" spans="1:15" ht="114" customHeight="1" x14ac:dyDescent="0.25">
      <c r="A371" s="144" t="s">
        <v>1728</v>
      </c>
      <c r="B371" s="353"/>
      <c r="C371" s="144" t="s">
        <v>51</v>
      </c>
      <c r="D371" s="143">
        <v>2018</v>
      </c>
      <c r="E371" s="143">
        <v>1495</v>
      </c>
      <c r="F371" s="143">
        <v>1490.7</v>
      </c>
      <c r="G371" s="6" t="s">
        <v>775</v>
      </c>
      <c r="H371" s="143">
        <v>14.8</v>
      </c>
      <c r="I371" s="143">
        <v>1475.9</v>
      </c>
      <c r="J371" s="6" t="s">
        <v>775</v>
      </c>
      <c r="K371" s="6" t="s">
        <v>775</v>
      </c>
      <c r="L371" s="6" t="s">
        <v>775</v>
      </c>
      <c r="M371" s="144" t="s">
        <v>2400</v>
      </c>
      <c r="N371" s="144" t="s">
        <v>1639</v>
      </c>
      <c r="O371" s="114"/>
    </row>
    <row r="372" spans="1:15" ht="91.5" customHeight="1" x14ac:dyDescent="0.25">
      <c r="A372" s="144" t="s">
        <v>1729</v>
      </c>
      <c r="B372" s="353" t="s">
        <v>1760</v>
      </c>
      <c r="C372" s="144" t="s">
        <v>51</v>
      </c>
      <c r="D372" s="143">
        <v>2018</v>
      </c>
      <c r="E372" s="143">
        <v>415</v>
      </c>
      <c r="F372" s="143">
        <v>425.3</v>
      </c>
      <c r="G372" s="6" t="s">
        <v>775</v>
      </c>
      <c r="H372" s="143">
        <v>12.4</v>
      </c>
      <c r="I372" s="143">
        <v>412.9</v>
      </c>
      <c r="J372" s="6" t="s">
        <v>775</v>
      </c>
      <c r="K372" s="6" t="s">
        <v>775</v>
      </c>
      <c r="L372" s="6" t="s">
        <v>775</v>
      </c>
      <c r="M372" s="144" t="s">
        <v>2401</v>
      </c>
      <c r="N372" s="144" t="s">
        <v>1639</v>
      </c>
      <c r="O372" s="114"/>
    </row>
    <row r="373" spans="1:15" ht="123" customHeight="1" x14ac:dyDescent="0.25">
      <c r="A373" s="144" t="s">
        <v>1730</v>
      </c>
      <c r="B373" s="353"/>
      <c r="C373" s="144" t="s">
        <v>51</v>
      </c>
      <c r="D373" s="143" t="s">
        <v>40</v>
      </c>
      <c r="E373" s="143">
        <v>499.55</v>
      </c>
      <c r="F373" s="143">
        <v>325.8</v>
      </c>
      <c r="G373" s="6" t="s">
        <v>775</v>
      </c>
      <c r="H373" s="143">
        <v>9.5</v>
      </c>
      <c r="I373" s="143">
        <v>316.3</v>
      </c>
      <c r="J373" s="6" t="s">
        <v>775</v>
      </c>
      <c r="K373" s="6" t="s">
        <v>775</v>
      </c>
      <c r="L373" s="6" t="s">
        <v>775</v>
      </c>
      <c r="M373" s="144" t="s">
        <v>2402</v>
      </c>
      <c r="N373" s="144" t="s">
        <v>1733</v>
      </c>
      <c r="O373" s="114"/>
    </row>
    <row r="374" spans="1:15" ht="111.75" customHeight="1" x14ac:dyDescent="0.25">
      <c r="A374" s="144" t="s">
        <v>1734</v>
      </c>
      <c r="B374" s="353"/>
      <c r="C374" s="144" t="s">
        <v>51</v>
      </c>
      <c r="D374" s="143">
        <v>2018</v>
      </c>
      <c r="E374" s="143">
        <v>120</v>
      </c>
      <c r="F374" s="143">
        <v>118.87</v>
      </c>
      <c r="G374" s="6" t="s">
        <v>775</v>
      </c>
      <c r="H374" s="143">
        <v>118.87</v>
      </c>
      <c r="I374" s="6" t="s">
        <v>775</v>
      </c>
      <c r="J374" s="6" t="s">
        <v>775</v>
      </c>
      <c r="K374" s="6" t="s">
        <v>775</v>
      </c>
      <c r="L374" s="6" t="s">
        <v>775</v>
      </c>
      <c r="M374" s="144" t="s">
        <v>2403</v>
      </c>
      <c r="N374" s="144" t="s">
        <v>1725</v>
      </c>
      <c r="O374" s="114"/>
    </row>
    <row r="375" spans="1:15" ht="144" customHeight="1" x14ac:dyDescent="0.25">
      <c r="A375" s="144" t="s">
        <v>1735</v>
      </c>
      <c r="B375" s="144" t="s">
        <v>1761</v>
      </c>
      <c r="C375" s="144" t="s">
        <v>51</v>
      </c>
      <c r="D375" s="143">
        <v>2018</v>
      </c>
      <c r="E375" s="143">
        <v>250</v>
      </c>
      <c r="F375" s="143">
        <v>250.73</v>
      </c>
      <c r="G375" s="6" t="s">
        <v>775</v>
      </c>
      <c r="H375" s="59">
        <v>250.73</v>
      </c>
      <c r="I375" s="6" t="s">
        <v>775</v>
      </c>
      <c r="J375" s="6" t="s">
        <v>775</v>
      </c>
      <c r="K375" s="6" t="s">
        <v>775</v>
      </c>
      <c r="L375" s="6" t="s">
        <v>775</v>
      </c>
      <c r="M375" s="144" t="s">
        <v>2404</v>
      </c>
      <c r="N375" s="144" t="s">
        <v>1725</v>
      </c>
      <c r="O375" s="114"/>
    </row>
    <row r="376" spans="1:15" ht="162.75" customHeight="1" x14ac:dyDescent="0.25">
      <c r="A376" s="144" t="s">
        <v>1736</v>
      </c>
      <c r="B376" s="144" t="s">
        <v>1737</v>
      </c>
      <c r="C376" s="144" t="s">
        <v>51</v>
      </c>
      <c r="D376" s="143">
        <v>2018</v>
      </c>
      <c r="E376" s="143">
        <v>1425.4</v>
      </c>
      <c r="F376" s="143">
        <v>1425.4</v>
      </c>
      <c r="G376" s="143">
        <v>120</v>
      </c>
      <c r="H376" s="143">
        <v>521.9</v>
      </c>
      <c r="I376" s="143">
        <v>783.5</v>
      </c>
      <c r="J376" s="6" t="s">
        <v>775</v>
      </c>
      <c r="K376" s="6" t="s">
        <v>775</v>
      </c>
      <c r="L376" s="6" t="s">
        <v>775</v>
      </c>
      <c r="M376" s="144" t="s">
        <v>2405</v>
      </c>
      <c r="N376" s="144" t="s">
        <v>1736</v>
      </c>
      <c r="O376" s="114"/>
    </row>
    <row r="377" spans="1:15" ht="95.25" customHeight="1" x14ac:dyDescent="0.25">
      <c r="A377" s="144" t="s">
        <v>2406</v>
      </c>
      <c r="B377" s="155" t="s">
        <v>1762</v>
      </c>
      <c r="C377" s="144" t="s">
        <v>139</v>
      </c>
      <c r="D377" s="143">
        <v>2018</v>
      </c>
      <c r="E377" s="143">
        <v>980</v>
      </c>
      <c r="F377" s="143">
        <v>978</v>
      </c>
      <c r="G377" s="6" t="s">
        <v>775</v>
      </c>
      <c r="H377" s="143">
        <v>28.5</v>
      </c>
      <c r="I377" s="143">
        <v>949.5</v>
      </c>
      <c r="J377" s="6" t="s">
        <v>775</v>
      </c>
      <c r="K377" s="6" t="s">
        <v>775</v>
      </c>
      <c r="L377" s="6" t="s">
        <v>775</v>
      </c>
      <c r="M377" s="144" t="s">
        <v>2407</v>
      </c>
      <c r="N377" s="144" t="s">
        <v>1639</v>
      </c>
      <c r="O377" s="114"/>
    </row>
    <row r="378" spans="1:15" ht="102.75" customHeight="1" x14ac:dyDescent="0.25">
      <c r="A378" s="144" t="s">
        <v>1738</v>
      </c>
      <c r="B378" s="353" t="s">
        <v>1762</v>
      </c>
      <c r="C378" s="144" t="s">
        <v>139</v>
      </c>
      <c r="D378" s="143">
        <v>2018</v>
      </c>
      <c r="E378" s="143">
        <v>290</v>
      </c>
      <c r="F378" s="143">
        <v>283</v>
      </c>
      <c r="G378" s="6" t="s">
        <v>775</v>
      </c>
      <c r="H378" s="143">
        <v>8.6999999999999993</v>
      </c>
      <c r="I378" s="143">
        <v>274.3</v>
      </c>
      <c r="J378" s="6" t="s">
        <v>775</v>
      </c>
      <c r="K378" s="6" t="s">
        <v>775</v>
      </c>
      <c r="L378" s="6" t="s">
        <v>775</v>
      </c>
      <c r="M378" s="144" t="s">
        <v>2407</v>
      </c>
      <c r="N378" s="144" t="s">
        <v>1639</v>
      </c>
      <c r="O378" s="114"/>
    </row>
    <row r="379" spans="1:15" ht="93.75" customHeight="1" x14ac:dyDescent="0.25">
      <c r="A379" s="144" t="s">
        <v>1739</v>
      </c>
      <c r="B379" s="353"/>
      <c r="C379" s="144" t="s">
        <v>139</v>
      </c>
      <c r="D379" s="143">
        <v>2018</v>
      </c>
      <c r="E379" s="143">
        <v>590</v>
      </c>
      <c r="F379" s="143">
        <v>588.6</v>
      </c>
      <c r="G379" s="6" t="s">
        <v>775</v>
      </c>
      <c r="H379" s="143">
        <v>17.7</v>
      </c>
      <c r="I379" s="143">
        <v>570.9</v>
      </c>
      <c r="J379" s="6" t="s">
        <v>775</v>
      </c>
      <c r="K379" s="6" t="s">
        <v>775</v>
      </c>
      <c r="L379" s="6" t="s">
        <v>775</v>
      </c>
      <c r="M379" s="144" t="s">
        <v>2408</v>
      </c>
      <c r="N379" s="144" t="s">
        <v>1639</v>
      </c>
      <c r="O379" s="114"/>
    </row>
    <row r="380" spans="1:15" ht="163.5" customHeight="1" x14ac:dyDescent="0.25">
      <c r="A380" s="144" t="s">
        <v>1740</v>
      </c>
      <c r="B380" s="353"/>
      <c r="C380" s="144" t="s">
        <v>139</v>
      </c>
      <c r="D380" s="143">
        <v>2018</v>
      </c>
      <c r="E380" s="143">
        <v>116</v>
      </c>
      <c r="F380" s="143">
        <v>116</v>
      </c>
      <c r="G380" s="6" t="s">
        <v>775</v>
      </c>
      <c r="H380" s="143">
        <v>116</v>
      </c>
      <c r="I380" s="6" t="s">
        <v>775</v>
      </c>
      <c r="J380" s="6" t="s">
        <v>775</v>
      </c>
      <c r="K380" s="6" t="s">
        <v>775</v>
      </c>
      <c r="L380" s="6" t="s">
        <v>775</v>
      </c>
      <c r="M380" s="144" t="s">
        <v>2409</v>
      </c>
      <c r="N380" s="144" t="s">
        <v>1631</v>
      </c>
      <c r="O380" s="114"/>
    </row>
    <row r="381" spans="1:15" ht="91.5" customHeight="1" x14ac:dyDescent="0.25">
      <c r="A381" s="144" t="s">
        <v>1741</v>
      </c>
      <c r="B381" s="155" t="s">
        <v>1762</v>
      </c>
      <c r="C381" s="144" t="s">
        <v>139</v>
      </c>
      <c r="D381" s="143">
        <v>2018</v>
      </c>
      <c r="E381" s="143">
        <v>72.92</v>
      </c>
      <c r="F381" s="143">
        <v>50.84</v>
      </c>
      <c r="G381" s="6" t="s">
        <v>775</v>
      </c>
      <c r="H381" s="143">
        <v>50.84</v>
      </c>
      <c r="I381" s="6" t="s">
        <v>775</v>
      </c>
      <c r="J381" s="6" t="s">
        <v>775</v>
      </c>
      <c r="K381" s="6" t="s">
        <v>775</v>
      </c>
      <c r="L381" s="6" t="s">
        <v>775</v>
      </c>
      <c r="M381" s="144" t="s">
        <v>2407</v>
      </c>
      <c r="N381" s="144" t="s">
        <v>1631</v>
      </c>
      <c r="O381" s="114"/>
    </row>
    <row r="382" spans="1:15" ht="91.5" customHeight="1" x14ac:dyDescent="0.25">
      <c r="A382" s="144" t="s">
        <v>1742</v>
      </c>
      <c r="B382" s="155" t="s">
        <v>1026</v>
      </c>
      <c r="C382" s="144" t="s">
        <v>368</v>
      </c>
      <c r="D382" s="143">
        <v>2018</v>
      </c>
      <c r="E382" s="143">
        <v>751</v>
      </c>
      <c r="F382" s="143">
        <v>751</v>
      </c>
      <c r="G382" s="6" t="s">
        <v>775</v>
      </c>
      <c r="H382" s="143">
        <v>751</v>
      </c>
      <c r="I382" s="6" t="s">
        <v>775</v>
      </c>
      <c r="J382" s="6" t="s">
        <v>775</v>
      </c>
      <c r="K382" s="6" t="s">
        <v>775</v>
      </c>
      <c r="L382" s="6" t="s">
        <v>775</v>
      </c>
      <c r="M382" s="144" t="s">
        <v>1743</v>
      </c>
      <c r="N382" s="144" t="s">
        <v>1725</v>
      </c>
      <c r="O382" s="114"/>
    </row>
    <row r="383" spans="1:15" ht="195" customHeight="1" x14ac:dyDescent="0.25">
      <c r="A383" s="144" t="s">
        <v>1744</v>
      </c>
      <c r="B383" s="155" t="s">
        <v>1026</v>
      </c>
      <c r="C383" s="144" t="s">
        <v>368</v>
      </c>
      <c r="D383" s="143">
        <v>2018</v>
      </c>
      <c r="E383" s="143">
        <v>282.5</v>
      </c>
      <c r="F383" s="143">
        <v>282.5</v>
      </c>
      <c r="G383" s="6" t="s">
        <v>775</v>
      </c>
      <c r="H383" s="143">
        <v>282.5</v>
      </c>
      <c r="I383" s="6" t="s">
        <v>775</v>
      </c>
      <c r="J383" s="6" t="s">
        <v>775</v>
      </c>
      <c r="K383" s="6" t="s">
        <v>775</v>
      </c>
      <c r="L383" s="6" t="s">
        <v>775</v>
      </c>
      <c r="M383" s="144" t="s">
        <v>2410</v>
      </c>
      <c r="N383" s="144" t="s">
        <v>1631</v>
      </c>
      <c r="O383" s="114"/>
    </row>
    <row r="384" spans="1:15" ht="120.75" customHeight="1" x14ac:dyDescent="0.25">
      <c r="A384" s="144" t="s">
        <v>1745</v>
      </c>
      <c r="B384" s="353" t="s">
        <v>1763</v>
      </c>
      <c r="C384" s="144" t="s">
        <v>42</v>
      </c>
      <c r="D384" s="143">
        <v>2018</v>
      </c>
      <c r="E384" s="143">
        <v>248.4</v>
      </c>
      <c r="F384" s="143">
        <v>248.4</v>
      </c>
      <c r="G384" s="143">
        <v>78.400000000000006</v>
      </c>
      <c r="H384" s="143">
        <v>170</v>
      </c>
      <c r="I384" s="6" t="s">
        <v>775</v>
      </c>
      <c r="J384" s="6" t="s">
        <v>775</v>
      </c>
      <c r="K384" s="6" t="s">
        <v>775</v>
      </c>
      <c r="L384" s="6" t="s">
        <v>775</v>
      </c>
      <c r="M384" s="144" t="s">
        <v>2411</v>
      </c>
      <c r="N384" s="144" t="s">
        <v>1725</v>
      </c>
      <c r="O384" s="114"/>
    </row>
    <row r="385" spans="1:15" ht="50.25" customHeight="1" x14ac:dyDescent="0.25">
      <c r="A385" s="144" t="s">
        <v>2412</v>
      </c>
      <c r="B385" s="353"/>
      <c r="C385" s="144" t="s">
        <v>42</v>
      </c>
      <c r="D385" s="143">
        <v>2018</v>
      </c>
      <c r="E385" s="143">
        <v>250</v>
      </c>
      <c r="F385" s="143">
        <v>268.8</v>
      </c>
      <c r="G385" s="143">
        <v>250</v>
      </c>
      <c r="H385" s="143">
        <v>18.8</v>
      </c>
      <c r="I385" s="6" t="s">
        <v>775</v>
      </c>
      <c r="J385" s="6" t="s">
        <v>775</v>
      </c>
      <c r="K385" s="6" t="s">
        <v>775</v>
      </c>
      <c r="L385" s="6" t="s">
        <v>775</v>
      </c>
      <c r="M385" s="144" t="s">
        <v>2411</v>
      </c>
      <c r="N385" s="144" t="s">
        <v>1746</v>
      </c>
      <c r="O385" s="114"/>
    </row>
    <row r="386" spans="1:15" ht="102.75" customHeight="1" x14ac:dyDescent="0.25">
      <c r="A386" s="144" t="s">
        <v>2413</v>
      </c>
      <c r="B386" s="353"/>
      <c r="C386" s="144" t="s">
        <v>42</v>
      </c>
      <c r="D386" s="143">
        <v>2018</v>
      </c>
      <c r="E386" s="143">
        <v>154.5</v>
      </c>
      <c r="F386" s="143">
        <v>154.5</v>
      </c>
      <c r="G386" s="6" t="s">
        <v>775</v>
      </c>
      <c r="H386" s="143">
        <v>4.5</v>
      </c>
      <c r="I386" s="143">
        <v>150</v>
      </c>
      <c r="J386" s="6" t="s">
        <v>775</v>
      </c>
      <c r="K386" s="6" t="s">
        <v>775</v>
      </c>
      <c r="L386" s="6" t="s">
        <v>775</v>
      </c>
      <c r="M386" s="144" t="s">
        <v>2414</v>
      </c>
      <c r="N386" s="144" t="s">
        <v>1746</v>
      </c>
      <c r="O386" s="114"/>
    </row>
    <row r="387" spans="1:15" ht="69.75" customHeight="1" x14ac:dyDescent="0.25">
      <c r="A387" s="144" t="s">
        <v>2415</v>
      </c>
      <c r="B387" s="353"/>
      <c r="C387" s="144" t="s">
        <v>42</v>
      </c>
      <c r="D387" s="143">
        <v>2018</v>
      </c>
      <c r="E387" s="143">
        <v>300</v>
      </c>
      <c r="F387" s="143">
        <v>295.2</v>
      </c>
      <c r="G387" s="6" t="s">
        <v>775</v>
      </c>
      <c r="H387" s="143">
        <v>295.2</v>
      </c>
      <c r="I387" s="6" t="s">
        <v>775</v>
      </c>
      <c r="J387" s="6" t="s">
        <v>775</v>
      </c>
      <c r="K387" s="6" t="s">
        <v>775</v>
      </c>
      <c r="L387" s="6" t="s">
        <v>775</v>
      </c>
      <c r="M387" s="144" t="s">
        <v>2416</v>
      </c>
      <c r="N387" s="144" t="s">
        <v>1631</v>
      </c>
      <c r="O387" s="114"/>
    </row>
    <row r="388" spans="1:15" ht="52.5" customHeight="1" x14ac:dyDescent="0.25">
      <c r="A388" s="144" t="s">
        <v>2417</v>
      </c>
      <c r="B388" s="353"/>
      <c r="C388" s="144" t="s">
        <v>42</v>
      </c>
      <c r="D388" s="143">
        <v>2018</v>
      </c>
      <c r="E388" s="143">
        <v>150</v>
      </c>
      <c r="F388" s="143">
        <v>150</v>
      </c>
      <c r="G388" s="143">
        <v>150</v>
      </c>
      <c r="H388" s="143" t="s">
        <v>775</v>
      </c>
      <c r="I388" s="6" t="s">
        <v>775</v>
      </c>
      <c r="J388" s="6" t="s">
        <v>775</v>
      </c>
      <c r="K388" s="6" t="s">
        <v>775</v>
      </c>
      <c r="L388" s="6" t="s">
        <v>775</v>
      </c>
      <c r="M388" s="144" t="s">
        <v>2416</v>
      </c>
      <c r="N388" s="144" t="s">
        <v>1639</v>
      </c>
      <c r="O388" s="114"/>
    </row>
    <row r="389" spans="1:15" ht="102" customHeight="1" x14ac:dyDescent="0.25">
      <c r="A389" s="144" t="s">
        <v>1747</v>
      </c>
      <c r="B389" s="155" t="s">
        <v>1763</v>
      </c>
      <c r="C389" s="144" t="s">
        <v>42</v>
      </c>
      <c r="D389" s="143">
        <v>2018</v>
      </c>
      <c r="E389" s="143">
        <v>120</v>
      </c>
      <c r="F389" s="143">
        <v>121.65</v>
      </c>
      <c r="G389" s="6" t="s">
        <v>775</v>
      </c>
      <c r="H389" s="143">
        <v>121.65</v>
      </c>
      <c r="I389" s="6" t="s">
        <v>775</v>
      </c>
      <c r="J389" s="6" t="s">
        <v>775</v>
      </c>
      <c r="K389" s="6" t="s">
        <v>775</v>
      </c>
      <c r="L389" s="6" t="s">
        <v>775</v>
      </c>
      <c r="M389" s="144" t="s">
        <v>2411</v>
      </c>
      <c r="N389" s="144" t="s">
        <v>1725</v>
      </c>
      <c r="O389" s="114"/>
    </row>
    <row r="390" spans="1:15" ht="93" customHeight="1" x14ac:dyDescent="0.25">
      <c r="A390" s="144" t="s">
        <v>1748</v>
      </c>
      <c r="B390" s="144" t="s">
        <v>2418</v>
      </c>
      <c r="C390" s="144" t="s">
        <v>1749</v>
      </c>
      <c r="D390" s="143">
        <v>2018</v>
      </c>
      <c r="E390" s="143">
        <v>290</v>
      </c>
      <c r="F390" s="143">
        <v>290</v>
      </c>
      <c r="G390" s="6" t="s">
        <v>775</v>
      </c>
      <c r="H390" s="143">
        <v>80</v>
      </c>
      <c r="I390" s="143">
        <v>210</v>
      </c>
      <c r="J390" s="6" t="s">
        <v>775</v>
      </c>
      <c r="K390" s="6" t="s">
        <v>775</v>
      </c>
      <c r="L390" s="6" t="s">
        <v>775</v>
      </c>
      <c r="M390" s="144" t="s">
        <v>2419</v>
      </c>
      <c r="N390" s="144" t="s">
        <v>1725</v>
      </c>
      <c r="O390" s="114"/>
    </row>
    <row r="391" spans="1:15" ht="81" customHeight="1" x14ac:dyDescent="0.25">
      <c r="A391" s="144" t="s">
        <v>1750</v>
      </c>
      <c r="B391" s="353" t="s">
        <v>1758</v>
      </c>
      <c r="C391" s="144" t="s">
        <v>362</v>
      </c>
      <c r="D391" s="143">
        <v>2018</v>
      </c>
      <c r="E391" s="143">
        <v>1728.6</v>
      </c>
      <c r="F391" s="143">
        <v>1728.6</v>
      </c>
      <c r="G391" s="6" t="s">
        <v>775</v>
      </c>
      <c r="H391" s="143">
        <v>1728.6</v>
      </c>
      <c r="I391" s="6" t="s">
        <v>775</v>
      </c>
      <c r="J391" s="6" t="s">
        <v>775</v>
      </c>
      <c r="K391" s="6" t="s">
        <v>775</v>
      </c>
      <c r="L391" s="6" t="s">
        <v>775</v>
      </c>
      <c r="M391" s="144" t="s">
        <v>2420</v>
      </c>
      <c r="N391" s="144" t="s">
        <v>1725</v>
      </c>
      <c r="O391" s="114"/>
    </row>
    <row r="392" spans="1:15" ht="81.75" customHeight="1" x14ac:dyDescent="0.25">
      <c r="A392" s="144" t="s">
        <v>1750</v>
      </c>
      <c r="B392" s="353"/>
      <c r="C392" s="144" t="s">
        <v>362</v>
      </c>
      <c r="D392" s="143">
        <v>2018</v>
      </c>
      <c r="E392" s="143">
        <v>1728.6</v>
      </c>
      <c r="F392" s="143">
        <v>1728.6</v>
      </c>
      <c r="G392" s="6" t="s">
        <v>775</v>
      </c>
      <c r="H392" s="143">
        <v>1728.6</v>
      </c>
      <c r="I392" s="6" t="s">
        <v>775</v>
      </c>
      <c r="J392" s="6" t="s">
        <v>775</v>
      </c>
      <c r="K392" s="6" t="s">
        <v>775</v>
      </c>
      <c r="L392" s="6" t="s">
        <v>775</v>
      </c>
      <c r="M392" s="144" t="s">
        <v>2420</v>
      </c>
      <c r="N392" s="144" t="s">
        <v>1725</v>
      </c>
      <c r="O392" s="114"/>
    </row>
    <row r="393" spans="1:15" ht="72" customHeight="1" x14ac:dyDescent="0.25">
      <c r="A393" s="144" t="s">
        <v>1751</v>
      </c>
      <c r="B393" s="353" t="s">
        <v>1759</v>
      </c>
      <c r="C393" s="144" t="s">
        <v>362</v>
      </c>
      <c r="D393" s="143">
        <v>2018</v>
      </c>
      <c r="E393" s="143">
        <v>224.9</v>
      </c>
      <c r="F393" s="143">
        <v>224.9</v>
      </c>
      <c r="G393" s="6" t="s">
        <v>775</v>
      </c>
      <c r="H393" s="143">
        <v>224.9</v>
      </c>
      <c r="I393" s="6" t="s">
        <v>775</v>
      </c>
      <c r="J393" s="6" t="s">
        <v>775</v>
      </c>
      <c r="K393" s="6" t="s">
        <v>775</v>
      </c>
      <c r="L393" s="6" t="s">
        <v>775</v>
      </c>
      <c r="M393" s="144" t="s">
        <v>2421</v>
      </c>
      <c r="N393" s="144" t="s">
        <v>1725</v>
      </c>
      <c r="O393" s="114"/>
    </row>
    <row r="394" spans="1:15" ht="72.75" customHeight="1" x14ac:dyDescent="0.25">
      <c r="A394" s="144" t="s">
        <v>1752</v>
      </c>
      <c r="B394" s="353"/>
      <c r="C394" s="144" t="s">
        <v>362</v>
      </c>
      <c r="D394" s="143">
        <v>2018</v>
      </c>
      <c r="E394" s="143">
        <v>444.2</v>
      </c>
      <c r="F394" s="143">
        <v>444.2</v>
      </c>
      <c r="G394" s="6" t="s">
        <v>775</v>
      </c>
      <c r="H394" s="143">
        <v>444.2</v>
      </c>
      <c r="I394" s="6" t="s">
        <v>775</v>
      </c>
      <c r="J394" s="6" t="s">
        <v>775</v>
      </c>
      <c r="K394" s="6" t="s">
        <v>775</v>
      </c>
      <c r="L394" s="6" t="s">
        <v>775</v>
      </c>
      <c r="M394" s="144" t="s">
        <v>2422</v>
      </c>
      <c r="N394" s="144" t="s">
        <v>1725</v>
      </c>
      <c r="O394" s="114"/>
    </row>
    <row r="395" spans="1:15" ht="71.25" customHeight="1" x14ac:dyDescent="0.25">
      <c r="A395" s="144" t="s">
        <v>1753</v>
      </c>
      <c r="B395" s="353"/>
      <c r="C395" s="144" t="s">
        <v>362</v>
      </c>
      <c r="D395" s="143">
        <v>2018</v>
      </c>
      <c r="E395" s="143">
        <v>1306.7</v>
      </c>
      <c r="F395" s="143">
        <v>1306.7</v>
      </c>
      <c r="G395" s="6" t="s">
        <v>775</v>
      </c>
      <c r="H395" s="143">
        <v>1306.7</v>
      </c>
      <c r="I395" s="6" t="s">
        <v>775</v>
      </c>
      <c r="J395" s="6" t="s">
        <v>775</v>
      </c>
      <c r="K395" s="6" t="s">
        <v>775</v>
      </c>
      <c r="L395" s="6" t="s">
        <v>775</v>
      </c>
      <c r="M395" s="144" t="s">
        <v>2423</v>
      </c>
      <c r="N395" s="144" t="s">
        <v>1725</v>
      </c>
      <c r="O395" s="114"/>
    </row>
    <row r="396" spans="1:15" ht="43.5" customHeight="1" x14ac:dyDescent="0.25">
      <c r="A396" s="144" t="s">
        <v>1754</v>
      </c>
      <c r="B396" s="353"/>
      <c r="C396" s="144" t="s">
        <v>362</v>
      </c>
      <c r="D396" s="143">
        <v>2018</v>
      </c>
      <c r="E396" s="143">
        <v>600</v>
      </c>
      <c r="F396" s="143">
        <v>598.6</v>
      </c>
      <c r="G396" s="6" t="s">
        <v>775</v>
      </c>
      <c r="H396" s="143">
        <v>598.6</v>
      </c>
      <c r="I396" s="6" t="s">
        <v>775</v>
      </c>
      <c r="J396" s="6" t="s">
        <v>775</v>
      </c>
      <c r="K396" s="6" t="s">
        <v>775</v>
      </c>
      <c r="L396" s="6" t="s">
        <v>775</v>
      </c>
      <c r="M396" s="144" t="s">
        <v>2421</v>
      </c>
      <c r="N396" s="144" t="s">
        <v>1725</v>
      </c>
      <c r="O396" s="114"/>
    </row>
    <row r="397" spans="1:15" ht="74.25" customHeight="1" x14ac:dyDescent="0.25">
      <c r="A397" s="144" t="s">
        <v>1755</v>
      </c>
      <c r="B397" s="353"/>
      <c r="C397" s="144" t="s">
        <v>362</v>
      </c>
      <c r="D397" s="143">
        <v>2018</v>
      </c>
      <c r="E397" s="143">
        <v>104.1</v>
      </c>
      <c r="F397" s="143">
        <v>104.1</v>
      </c>
      <c r="G397" s="6" t="s">
        <v>775</v>
      </c>
      <c r="H397" s="143">
        <v>104.1</v>
      </c>
      <c r="I397" s="6" t="s">
        <v>775</v>
      </c>
      <c r="J397" s="6" t="s">
        <v>775</v>
      </c>
      <c r="K397" s="6" t="s">
        <v>775</v>
      </c>
      <c r="L397" s="6" t="s">
        <v>775</v>
      </c>
      <c r="M397" s="144" t="s">
        <v>2424</v>
      </c>
      <c r="N397" s="144" t="s">
        <v>1725</v>
      </c>
      <c r="O397" s="114"/>
    </row>
    <row r="398" spans="1:15" ht="71.25" customHeight="1" x14ac:dyDescent="0.25">
      <c r="A398" s="144" t="s">
        <v>1756</v>
      </c>
      <c r="B398" s="353"/>
      <c r="C398" s="144" t="s">
        <v>362</v>
      </c>
      <c r="D398" s="143">
        <v>2018</v>
      </c>
      <c r="E398" s="143">
        <v>255</v>
      </c>
      <c r="F398" s="143">
        <v>255.1</v>
      </c>
      <c r="G398" s="6" t="s">
        <v>775</v>
      </c>
      <c r="H398" s="143">
        <v>255.1</v>
      </c>
      <c r="I398" s="6" t="s">
        <v>775</v>
      </c>
      <c r="J398" s="6" t="s">
        <v>775</v>
      </c>
      <c r="K398" s="6" t="s">
        <v>775</v>
      </c>
      <c r="L398" s="6" t="s">
        <v>775</v>
      </c>
      <c r="M398" s="144" t="s">
        <v>2424</v>
      </c>
      <c r="N398" s="144" t="s">
        <v>1725</v>
      </c>
      <c r="O398" s="114"/>
    </row>
    <row r="399" spans="1:15" ht="72" customHeight="1" x14ac:dyDescent="0.25">
      <c r="A399" s="144" t="s">
        <v>1757</v>
      </c>
      <c r="B399" s="155" t="s">
        <v>1027</v>
      </c>
      <c r="C399" s="144" t="s">
        <v>362</v>
      </c>
      <c r="D399" s="143">
        <v>2018</v>
      </c>
      <c r="E399" s="143">
        <v>130.80000000000001</v>
      </c>
      <c r="F399" s="143">
        <v>130.80000000000001</v>
      </c>
      <c r="G399" s="6" t="s">
        <v>775</v>
      </c>
      <c r="H399" s="143">
        <v>130.80000000000001</v>
      </c>
      <c r="I399" s="6" t="s">
        <v>775</v>
      </c>
      <c r="J399" s="6" t="s">
        <v>775</v>
      </c>
      <c r="K399" s="6" t="s">
        <v>775</v>
      </c>
      <c r="L399" s="6" t="s">
        <v>775</v>
      </c>
      <c r="M399" s="144" t="s">
        <v>2425</v>
      </c>
      <c r="N399" s="144" t="s">
        <v>1725</v>
      </c>
      <c r="O399" s="114"/>
    </row>
    <row r="400" spans="1:15" ht="15.75" customHeight="1" x14ac:dyDescent="0.25">
      <c r="A400" s="345" t="s">
        <v>1266</v>
      </c>
      <c r="B400" s="345"/>
      <c r="C400" s="345"/>
      <c r="D400" s="345"/>
      <c r="E400" s="345"/>
      <c r="F400" s="345"/>
      <c r="G400" s="345"/>
      <c r="H400" s="345"/>
      <c r="I400" s="345"/>
      <c r="J400" s="345"/>
      <c r="K400" s="345"/>
      <c r="L400" s="345"/>
      <c r="M400" s="345"/>
      <c r="N400" s="345"/>
      <c r="O400" s="114"/>
    </row>
    <row r="401" spans="1:15" ht="72.75" customHeight="1" x14ac:dyDescent="0.25">
      <c r="A401" s="148" t="s">
        <v>1958</v>
      </c>
      <c r="B401" s="148" t="s">
        <v>980</v>
      </c>
      <c r="C401" s="63" t="s">
        <v>1278</v>
      </c>
      <c r="D401" s="66" t="s">
        <v>1959</v>
      </c>
      <c r="E401" s="66" t="s">
        <v>1960</v>
      </c>
      <c r="F401" s="125">
        <v>1346.2909999999999</v>
      </c>
      <c r="G401" s="124">
        <v>750</v>
      </c>
      <c r="H401" s="66">
        <v>596.29100000000005</v>
      </c>
      <c r="I401" s="6" t="s">
        <v>775</v>
      </c>
      <c r="J401" s="6" t="s">
        <v>775</v>
      </c>
      <c r="K401" s="6" t="s">
        <v>775</v>
      </c>
      <c r="L401" s="152" t="s">
        <v>775</v>
      </c>
      <c r="M401" s="148" t="s">
        <v>1961</v>
      </c>
      <c r="N401" s="144" t="s">
        <v>2223</v>
      </c>
      <c r="O401" s="114"/>
    </row>
    <row r="402" spans="1:15" ht="14.25" customHeight="1" x14ac:dyDescent="0.25">
      <c r="A402" s="401" t="s">
        <v>1269</v>
      </c>
      <c r="B402" s="401"/>
      <c r="C402" s="401"/>
      <c r="D402" s="401"/>
      <c r="E402" s="401"/>
      <c r="F402" s="401"/>
      <c r="G402" s="401"/>
      <c r="H402" s="401"/>
      <c r="I402" s="401"/>
      <c r="J402" s="401"/>
      <c r="K402" s="401"/>
      <c r="L402" s="401"/>
      <c r="M402" s="401"/>
      <c r="N402" s="401"/>
      <c r="O402" s="114"/>
    </row>
    <row r="403" spans="1:15" ht="65.25" customHeight="1" x14ac:dyDescent="0.25">
      <c r="A403" s="55" t="s">
        <v>1969</v>
      </c>
      <c r="B403" s="400" t="s">
        <v>481</v>
      </c>
      <c r="C403" s="144" t="s">
        <v>1597</v>
      </c>
      <c r="D403" s="143">
        <v>2018</v>
      </c>
      <c r="E403" s="128">
        <v>72.45</v>
      </c>
      <c r="F403" s="128">
        <v>72.45</v>
      </c>
      <c r="G403" s="143">
        <v>0.48</v>
      </c>
      <c r="H403" s="6" t="s">
        <v>775</v>
      </c>
      <c r="I403" s="6" t="s">
        <v>775</v>
      </c>
      <c r="J403" s="6" t="s">
        <v>775</v>
      </c>
      <c r="K403" s="6" t="s">
        <v>775</v>
      </c>
      <c r="L403" s="6" t="s">
        <v>775</v>
      </c>
      <c r="M403" s="144" t="s">
        <v>2426</v>
      </c>
      <c r="N403" s="144" t="s">
        <v>2223</v>
      </c>
      <c r="O403" s="114"/>
    </row>
    <row r="404" spans="1:15" ht="41.25" customHeight="1" x14ac:dyDescent="0.25">
      <c r="A404" s="65" t="s">
        <v>1970</v>
      </c>
      <c r="B404" s="400"/>
      <c r="C404" s="144" t="s">
        <v>1597</v>
      </c>
      <c r="D404" s="143">
        <v>2018</v>
      </c>
      <c r="E404" s="129">
        <v>149.75899999999999</v>
      </c>
      <c r="F404" s="129">
        <v>149.75899999999999</v>
      </c>
      <c r="G404" s="143">
        <v>149.76</v>
      </c>
      <c r="H404" s="6" t="s">
        <v>775</v>
      </c>
      <c r="I404" s="6" t="s">
        <v>775</v>
      </c>
      <c r="J404" s="6" t="s">
        <v>775</v>
      </c>
      <c r="K404" s="6" t="s">
        <v>775</v>
      </c>
      <c r="L404" s="6" t="s">
        <v>775</v>
      </c>
      <c r="M404" s="144" t="s">
        <v>2426</v>
      </c>
      <c r="N404" s="144" t="s">
        <v>2223</v>
      </c>
      <c r="O404" s="114"/>
    </row>
    <row r="405" spans="1:15" ht="134.25" customHeight="1" x14ac:dyDescent="0.25">
      <c r="A405" s="132" t="s">
        <v>1971</v>
      </c>
      <c r="B405" s="400"/>
      <c r="C405" s="144" t="s">
        <v>1597</v>
      </c>
      <c r="D405" s="6">
        <v>2018</v>
      </c>
      <c r="E405" s="190">
        <v>20900</v>
      </c>
      <c r="F405" s="190">
        <v>20900</v>
      </c>
      <c r="G405" s="6">
        <v>20900</v>
      </c>
      <c r="H405" s="6" t="s">
        <v>775</v>
      </c>
      <c r="I405" s="6" t="s">
        <v>775</v>
      </c>
      <c r="J405" s="6" t="s">
        <v>775</v>
      </c>
      <c r="K405" s="6" t="s">
        <v>775</v>
      </c>
      <c r="L405" s="6" t="s">
        <v>775</v>
      </c>
      <c r="M405" s="144" t="s">
        <v>2426</v>
      </c>
      <c r="N405" s="144" t="s">
        <v>2223</v>
      </c>
      <c r="O405" s="114"/>
    </row>
    <row r="406" spans="1:15" ht="74.25" customHeight="1" x14ac:dyDescent="0.25">
      <c r="A406" s="65" t="s">
        <v>1972</v>
      </c>
      <c r="B406" s="400" t="s">
        <v>481</v>
      </c>
      <c r="C406" s="144" t="s">
        <v>1597</v>
      </c>
      <c r="D406" s="143">
        <v>2018</v>
      </c>
      <c r="E406" s="128">
        <v>1320</v>
      </c>
      <c r="F406" s="128">
        <v>1320</v>
      </c>
      <c r="G406" s="6" t="s">
        <v>775</v>
      </c>
      <c r="H406" s="143">
        <v>1320</v>
      </c>
      <c r="I406" s="6" t="s">
        <v>775</v>
      </c>
      <c r="J406" s="6" t="s">
        <v>775</v>
      </c>
      <c r="K406" s="6" t="s">
        <v>775</v>
      </c>
      <c r="L406" s="6" t="s">
        <v>775</v>
      </c>
      <c r="M406" s="144" t="s">
        <v>2426</v>
      </c>
      <c r="N406" s="144" t="s">
        <v>2223</v>
      </c>
      <c r="O406" s="114"/>
    </row>
    <row r="407" spans="1:15" ht="42" customHeight="1" x14ac:dyDescent="0.25">
      <c r="A407" s="55" t="s">
        <v>1973</v>
      </c>
      <c r="B407" s="400"/>
      <c r="C407" s="144" t="s">
        <v>1597</v>
      </c>
      <c r="D407" s="143">
        <v>2018</v>
      </c>
      <c r="E407" s="53">
        <v>1933</v>
      </c>
      <c r="F407" s="53">
        <v>1933</v>
      </c>
      <c r="G407" s="6" t="s">
        <v>775</v>
      </c>
      <c r="H407" s="143">
        <v>1889.2</v>
      </c>
      <c r="I407" s="6" t="s">
        <v>775</v>
      </c>
      <c r="J407" s="6" t="s">
        <v>775</v>
      </c>
      <c r="K407" s="6" t="s">
        <v>775</v>
      </c>
      <c r="L407" s="6" t="s">
        <v>775</v>
      </c>
      <c r="M407" s="144" t="s">
        <v>2426</v>
      </c>
      <c r="N407" s="144" t="s">
        <v>2223</v>
      </c>
      <c r="O407" s="114"/>
    </row>
    <row r="408" spans="1:15" ht="93.75" customHeight="1" x14ac:dyDescent="0.25">
      <c r="A408" s="65" t="s">
        <v>2427</v>
      </c>
      <c r="B408" s="400"/>
      <c r="C408" s="144" t="s">
        <v>1597</v>
      </c>
      <c r="D408" s="143">
        <v>2018</v>
      </c>
      <c r="E408" s="53">
        <v>585</v>
      </c>
      <c r="F408" s="53">
        <v>585</v>
      </c>
      <c r="G408" s="6" t="s">
        <v>775</v>
      </c>
      <c r="H408" s="143">
        <v>581.5</v>
      </c>
      <c r="I408" s="6" t="s">
        <v>775</v>
      </c>
      <c r="J408" s="6" t="s">
        <v>775</v>
      </c>
      <c r="K408" s="6" t="s">
        <v>775</v>
      </c>
      <c r="L408" s="6" t="s">
        <v>775</v>
      </c>
      <c r="M408" s="144" t="s">
        <v>2426</v>
      </c>
      <c r="N408" s="144" t="s">
        <v>2223</v>
      </c>
      <c r="O408" s="114"/>
    </row>
    <row r="409" spans="1:15" ht="84.75" customHeight="1" x14ac:dyDescent="0.25">
      <c r="A409" s="65" t="s">
        <v>1974</v>
      </c>
      <c r="B409" s="65" t="s">
        <v>1975</v>
      </c>
      <c r="C409" s="144" t="s">
        <v>1597</v>
      </c>
      <c r="D409" s="143">
        <v>2018</v>
      </c>
      <c r="E409" s="53">
        <v>1133.0899999999999</v>
      </c>
      <c r="F409" s="53">
        <v>1133.0899999999999</v>
      </c>
      <c r="G409" s="6" t="s">
        <v>775</v>
      </c>
      <c r="H409" s="143">
        <v>1100.6500000000001</v>
      </c>
      <c r="I409" s="6" t="s">
        <v>775</v>
      </c>
      <c r="J409" s="6" t="s">
        <v>775</v>
      </c>
      <c r="K409" s="6" t="s">
        <v>775</v>
      </c>
      <c r="L409" s="6" t="s">
        <v>775</v>
      </c>
      <c r="M409" s="144" t="s">
        <v>2426</v>
      </c>
      <c r="N409" s="144" t="s">
        <v>2223</v>
      </c>
      <c r="O409" s="114"/>
    </row>
    <row r="410" spans="1:15" ht="120.75" customHeight="1" x14ac:dyDescent="0.25">
      <c r="A410" s="144" t="str">
        <f>[1]розпорядникам!$B$5</f>
        <v xml:space="preserve">Капітальний ремонт (заміна вікон та дверей) АЗПСМ в с.Новосільське Ренійського району Одеської області
</v>
      </c>
      <c r="B410" s="65" t="s">
        <v>1976</v>
      </c>
      <c r="C410" s="144" t="s">
        <v>1449</v>
      </c>
      <c r="D410" s="143">
        <v>2018</v>
      </c>
      <c r="E410" s="53">
        <v>100</v>
      </c>
      <c r="F410" s="53">
        <v>100</v>
      </c>
      <c r="G410" s="143">
        <v>100</v>
      </c>
      <c r="H410" s="6" t="s">
        <v>775</v>
      </c>
      <c r="I410" s="6" t="s">
        <v>775</v>
      </c>
      <c r="J410" s="6" t="s">
        <v>775</v>
      </c>
      <c r="K410" s="6" t="s">
        <v>775</v>
      </c>
      <c r="L410" s="6" t="s">
        <v>775</v>
      </c>
      <c r="M410" s="144" t="s">
        <v>2426</v>
      </c>
      <c r="N410" s="144" t="s">
        <v>2223</v>
      </c>
      <c r="O410" s="114"/>
    </row>
    <row r="411" spans="1:15" ht="63.75" customHeight="1" x14ac:dyDescent="0.25">
      <c r="A411" s="144" t="str">
        <f>[1]розпорядникам!$B$6</f>
        <v xml:space="preserve"> Капітальний ремонт покрівлі центральної районної лікарні, вул.Дунайська, 15, м.Рені Одеської області</v>
      </c>
      <c r="B411" s="400" t="s">
        <v>1976</v>
      </c>
      <c r="C411" s="144" t="s">
        <v>1449</v>
      </c>
      <c r="D411" s="143">
        <v>2018</v>
      </c>
      <c r="E411" s="53">
        <v>300</v>
      </c>
      <c r="F411" s="53">
        <v>300</v>
      </c>
      <c r="G411" s="143">
        <v>300</v>
      </c>
      <c r="H411" s="6" t="s">
        <v>775</v>
      </c>
      <c r="I411" s="6" t="s">
        <v>775</v>
      </c>
      <c r="J411" s="6" t="s">
        <v>775</v>
      </c>
      <c r="K411" s="6" t="s">
        <v>775</v>
      </c>
      <c r="L411" s="6" t="s">
        <v>775</v>
      </c>
      <c r="M411" s="144" t="s">
        <v>2426</v>
      </c>
      <c r="N411" s="144" t="s">
        <v>2223</v>
      </c>
      <c r="O411" s="114"/>
    </row>
    <row r="412" spans="1:15" ht="63" customHeight="1" x14ac:dyDescent="0.25">
      <c r="A412" s="55" t="s">
        <v>1977</v>
      </c>
      <c r="B412" s="400"/>
      <c r="C412" s="144" t="s">
        <v>1449</v>
      </c>
      <c r="D412" s="143">
        <v>2018</v>
      </c>
      <c r="E412" s="53">
        <v>186.2</v>
      </c>
      <c r="F412" s="53">
        <v>186.2</v>
      </c>
      <c r="G412" s="143">
        <v>186.15</v>
      </c>
      <c r="H412" s="6" t="s">
        <v>775</v>
      </c>
      <c r="I412" s="6" t="s">
        <v>775</v>
      </c>
      <c r="J412" s="6" t="s">
        <v>775</v>
      </c>
      <c r="K412" s="6" t="s">
        <v>775</v>
      </c>
      <c r="L412" s="6" t="s">
        <v>775</v>
      </c>
      <c r="M412" s="144" t="s">
        <v>2426</v>
      </c>
      <c r="N412" s="144" t="s">
        <v>2223</v>
      </c>
      <c r="O412" s="114"/>
    </row>
    <row r="413" spans="1:15" ht="54" customHeight="1" x14ac:dyDescent="0.25">
      <c r="A413" s="55" t="s">
        <v>1978</v>
      </c>
      <c r="B413" s="400"/>
      <c r="C413" s="144" t="s">
        <v>1449</v>
      </c>
      <c r="D413" s="143">
        <v>2018</v>
      </c>
      <c r="E413" s="53">
        <v>47.84</v>
      </c>
      <c r="F413" s="53">
        <v>47.84</v>
      </c>
      <c r="G413" s="143">
        <v>47.84</v>
      </c>
      <c r="H413" s="6" t="s">
        <v>775</v>
      </c>
      <c r="I413" s="6" t="s">
        <v>775</v>
      </c>
      <c r="J413" s="6" t="s">
        <v>775</v>
      </c>
      <c r="K413" s="6" t="s">
        <v>775</v>
      </c>
      <c r="L413" s="6" t="s">
        <v>775</v>
      </c>
      <c r="M413" s="144" t="s">
        <v>2426</v>
      </c>
      <c r="N413" s="144" t="s">
        <v>2223</v>
      </c>
      <c r="O413" s="114"/>
    </row>
    <row r="414" spans="1:15" ht="75" customHeight="1" x14ac:dyDescent="0.25">
      <c r="A414" s="55" t="s">
        <v>1979</v>
      </c>
      <c r="B414" s="400"/>
      <c r="C414" s="144" t="s">
        <v>1449</v>
      </c>
      <c r="D414" s="143">
        <v>2018</v>
      </c>
      <c r="E414" s="53">
        <v>350</v>
      </c>
      <c r="F414" s="53">
        <v>350</v>
      </c>
      <c r="G414" s="143">
        <v>347.49</v>
      </c>
      <c r="H414" s="6" t="s">
        <v>775</v>
      </c>
      <c r="I414" s="6" t="s">
        <v>775</v>
      </c>
      <c r="J414" s="6" t="s">
        <v>775</v>
      </c>
      <c r="K414" s="6" t="s">
        <v>775</v>
      </c>
      <c r="L414" s="6" t="s">
        <v>775</v>
      </c>
      <c r="M414" s="144" t="s">
        <v>2426</v>
      </c>
      <c r="N414" s="144" t="s">
        <v>2223</v>
      </c>
      <c r="O414" s="114"/>
    </row>
    <row r="415" spans="1:15" ht="60" customHeight="1" x14ac:dyDescent="0.25">
      <c r="A415" s="55" t="s">
        <v>1980</v>
      </c>
      <c r="B415" s="400"/>
      <c r="C415" s="144" t="s">
        <v>1449</v>
      </c>
      <c r="D415" s="143">
        <v>2018</v>
      </c>
      <c r="E415" s="53">
        <v>1192.9000000000001</v>
      </c>
      <c r="F415" s="53">
        <v>1192.9000000000001</v>
      </c>
      <c r="G415" s="143">
        <v>1175.26</v>
      </c>
      <c r="H415" s="6" t="s">
        <v>775</v>
      </c>
      <c r="I415" s="6" t="s">
        <v>775</v>
      </c>
      <c r="J415" s="6" t="s">
        <v>775</v>
      </c>
      <c r="K415" s="6" t="s">
        <v>775</v>
      </c>
      <c r="L415" s="6" t="s">
        <v>775</v>
      </c>
      <c r="M415" s="144" t="s">
        <v>2426</v>
      </c>
      <c r="N415" s="144" t="s">
        <v>2223</v>
      </c>
      <c r="O415" s="114"/>
    </row>
    <row r="416" spans="1:15" ht="82.5" customHeight="1" x14ac:dyDescent="0.25">
      <c r="A416" s="55" t="s">
        <v>1981</v>
      </c>
      <c r="B416" s="400"/>
      <c r="C416" s="144" t="s">
        <v>1449</v>
      </c>
      <c r="D416" s="143">
        <v>2018</v>
      </c>
      <c r="E416" s="128">
        <v>1255</v>
      </c>
      <c r="F416" s="128">
        <v>1255</v>
      </c>
      <c r="G416" s="143">
        <v>370.02</v>
      </c>
      <c r="H416" s="6" t="s">
        <v>775</v>
      </c>
      <c r="I416" s="6" t="s">
        <v>775</v>
      </c>
      <c r="J416" s="6" t="s">
        <v>775</v>
      </c>
      <c r="K416" s="6" t="s">
        <v>775</v>
      </c>
      <c r="L416" s="6" t="s">
        <v>775</v>
      </c>
      <c r="M416" s="144" t="s">
        <v>2426</v>
      </c>
      <c r="N416" s="144" t="s">
        <v>2223</v>
      </c>
      <c r="O416" s="114"/>
    </row>
    <row r="417" spans="1:15" ht="71.25" customHeight="1" x14ac:dyDescent="0.25">
      <c r="A417" s="55" t="s">
        <v>1982</v>
      </c>
      <c r="B417" s="400" t="s">
        <v>1976</v>
      </c>
      <c r="C417" s="144" t="s">
        <v>1449</v>
      </c>
      <c r="D417" s="143">
        <v>2018</v>
      </c>
      <c r="E417" s="129">
        <v>29.7</v>
      </c>
      <c r="F417" s="129">
        <v>29.7</v>
      </c>
      <c r="G417" s="143">
        <v>29.7</v>
      </c>
      <c r="H417" s="6" t="s">
        <v>775</v>
      </c>
      <c r="I417" s="6" t="s">
        <v>775</v>
      </c>
      <c r="J417" s="6" t="s">
        <v>775</v>
      </c>
      <c r="K417" s="6" t="s">
        <v>775</v>
      </c>
      <c r="L417" s="6" t="s">
        <v>775</v>
      </c>
      <c r="M417" s="144" t="s">
        <v>2426</v>
      </c>
      <c r="N417" s="144" t="s">
        <v>2223</v>
      </c>
      <c r="O417" s="114"/>
    </row>
    <row r="418" spans="1:15" ht="105.75" customHeight="1" x14ac:dyDescent="0.25">
      <c r="A418" s="55" t="s">
        <v>1983</v>
      </c>
      <c r="B418" s="400"/>
      <c r="C418" s="144" t="s">
        <v>1449</v>
      </c>
      <c r="D418" s="143">
        <v>2018</v>
      </c>
      <c r="E418" s="128">
        <v>454.70344</v>
      </c>
      <c r="F418" s="128">
        <v>454.70344</v>
      </c>
      <c r="G418" s="143">
        <v>454.7</v>
      </c>
      <c r="H418" s="6" t="s">
        <v>775</v>
      </c>
      <c r="I418" s="6" t="s">
        <v>775</v>
      </c>
      <c r="J418" s="6" t="s">
        <v>775</v>
      </c>
      <c r="K418" s="6" t="s">
        <v>775</v>
      </c>
      <c r="L418" s="6" t="s">
        <v>775</v>
      </c>
      <c r="M418" s="144" t="s">
        <v>2426</v>
      </c>
      <c r="N418" s="144" t="s">
        <v>2223</v>
      </c>
      <c r="O418" s="114"/>
    </row>
    <row r="419" spans="1:15" ht="81.75" customHeight="1" x14ac:dyDescent="0.25">
      <c r="A419" s="55" t="s">
        <v>1984</v>
      </c>
      <c r="B419" s="400"/>
      <c r="C419" s="144" t="s">
        <v>1449</v>
      </c>
      <c r="D419" s="143">
        <v>2018</v>
      </c>
      <c r="E419" s="129">
        <v>199.97375</v>
      </c>
      <c r="F419" s="129">
        <v>199.97375</v>
      </c>
      <c r="G419" s="143">
        <v>199.97</v>
      </c>
      <c r="H419" s="6" t="s">
        <v>775</v>
      </c>
      <c r="I419" s="6" t="s">
        <v>775</v>
      </c>
      <c r="J419" s="6" t="s">
        <v>775</v>
      </c>
      <c r="K419" s="6" t="s">
        <v>775</v>
      </c>
      <c r="L419" s="6" t="s">
        <v>775</v>
      </c>
      <c r="M419" s="144" t="s">
        <v>2426</v>
      </c>
      <c r="N419" s="144" t="s">
        <v>2223</v>
      </c>
      <c r="O419" s="114"/>
    </row>
    <row r="420" spans="1:15" ht="91.5" customHeight="1" x14ac:dyDescent="0.25">
      <c r="A420" s="65" t="s">
        <v>2428</v>
      </c>
      <c r="B420" s="400"/>
      <c r="C420" s="144" t="s">
        <v>1449</v>
      </c>
      <c r="D420" s="143">
        <v>2018</v>
      </c>
      <c r="E420" s="130">
        <v>52</v>
      </c>
      <c r="F420" s="130">
        <v>52</v>
      </c>
      <c r="G420" s="6" t="s">
        <v>775</v>
      </c>
      <c r="H420" s="6" t="s">
        <v>775</v>
      </c>
      <c r="I420" s="130">
        <v>52</v>
      </c>
      <c r="J420" s="6" t="s">
        <v>775</v>
      </c>
      <c r="K420" s="6" t="s">
        <v>775</v>
      </c>
      <c r="L420" s="6" t="s">
        <v>775</v>
      </c>
      <c r="M420" s="144" t="s">
        <v>2426</v>
      </c>
      <c r="N420" s="144" t="s">
        <v>2223</v>
      </c>
      <c r="O420" s="114"/>
    </row>
    <row r="421" spans="1:15" ht="93" customHeight="1" x14ac:dyDescent="0.25">
      <c r="A421" s="65" t="s">
        <v>2429</v>
      </c>
      <c r="B421" s="400" t="s">
        <v>1976</v>
      </c>
      <c r="C421" s="144" t="s">
        <v>1449</v>
      </c>
      <c r="D421" s="143">
        <v>2018</v>
      </c>
      <c r="E421" s="130">
        <v>73</v>
      </c>
      <c r="F421" s="130">
        <v>73</v>
      </c>
      <c r="G421" s="6" t="s">
        <v>775</v>
      </c>
      <c r="H421" s="6" t="s">
        <v>775</v>
      </c>
      <c r="I421" s="130">
        <v>73</v>
      </c>
      <c r="J421" s="6" t="s">
        <v>775</v>
      </c>
      <c r="K421" s="6" t="s">
        <v>775</v>
      </c>
      <c r="L421" s="6" t="s">
        <v>775</v>
      </c>
      <c r="M421" s="144" t="s">
        <v>2426</v>
      </c>
      <c r="N421" s="144" t="s">
        <v>2223</v>
      </c>
      <c r="O421" s="114"/>
    </row>
    <row r="422" spans="1:15" ht="81.75" customHeight="1" x14ac:dyDescent="0.25">
      <c r="A422" s="65" t="s">
        <v>2430</v>
      </c>
      <c r="B422" s="400"/>
      <c r="C422" s="144" t="s">
        <v>1449</v>
      </c>
      <c r="D422" s="143">
        <v>2018</v>
      </c>
      <c r="E422" s="130">
        <v>21</v>
      </c>
      <c r="F422" s="130">
        <v>21</v>
      </c>
      <c r="G422" s="6" t="s">
        <v>775</v>
      </c>
      <c r="H422" s="6" t="s">
        <v>775</v>
      </c>
      <c r="I422" s="130">
        <v>21</v>
      </c>
      <c r="J422" s="6" t="s">
        <v>775</v>
      </c>
      <c r="K422" s="6" t="s">
        <v>775</v>
      </c>
      <c r="L422" s="6" t="s">
        <v>775</v>
      </c>
      <c r="M422" s="144" t="s">
        <v>2426</v>
      </c>
      <c r="N422" s="144" t="s">
        <v>2223</v>
      </c>
      <c r="O422" s="114"/>
    </row>
    <row r="423" spans="1:15" ht="91.5" customHeight="1" x14ac:dyDescent="0.25">
      <c r="A423" s="65" t="s">
        <v>2431</v>
      </c>
      <c r="B423" s="400"/>
      <c r="C423" s="144" t="s">
        <v>1449</v>
      </c>
      <c r="D423" s="143">
        <v>2018</v>
      </c>
      <c r="E423" s="131">
        <v>62</v>
      </c>
      <c r="F423" s="131">
        <v>62</v>
      </c>
      <c r="G423" s="6" t="s">
        <v>775</v>
      </c>
      <c r="H423" s="6" t="s">
        <v>775</v>
      </c>
      <c r="I423" s="131">
        <v>62</v>
      </c>
      <c r="J423" s="6" t="s">
        <v>775</v>
      </c>
      <c r="K423" s="6" t="s">
        <v>775</v>
      </c>
      <c r="L423" s="6" t="s">
        <v>775</v>
      </c>
      <c r="M423" s="144" t="s">
        <v>2426</v>
      </c>
      <c r="N423" s="144" t="s">
        <v>2223</v>
      </c>
      <c r="O423" s="114"/>
    </row>
    <row r="424" spans="1:15" ht="92.25" customHeight="1" x14ac:dyDescent="0.25">
      <c r="A424" s="65" t="s">
        <v>2432</v>
      </c>
      <c r="B424" s="400"/>
      <c r="C424" s="144" t="s">
        <v>1449</v>
      </c>
      <c r="D424" s="143">
        <v>2018</v>
      </c>
      <c r="E424" s="129">
        <v>62</v>
      </c>
      <c r="F424" s="129">
        <v>62</v>
      </c>
      <c r="G424" s="6" t="s">
        <v>775</v>
      </c>
      <c r="H424" s="6" t="s">
        <v>775</v>
      </c>
      <c r="I424" s="129">
        <v>62</v>
      </c>
      <c r="J424" s="6" t="s">
        <v>775</v>
      </c>
      <c r="K424" s="6" t="s">
        <v>775</v>
      </c>
      <c r="L424" s="6" t="s">
        <v>775</v>
      </c>
      <c r="M424" s="144" t="s">
        <v>2426</v>
      </c>
      <c r="N424" s="144" t="s">
        <v>2223</v>
      </c>
      <c r="O424" s="114"/>
    </row>
    <row r="425" spans="1:15" ht="44.25" customHeight="1" x14ac:dyDescent="0.25">
      <c r="A425" s="65" t="s">
        <v>1985</v>
      </c>
      <c r="B425" s="400"/>
      <c r="C425" s="144" t="s">
        <v>1449</v>
      </c>
      <c r="D425" s="143">
        <v>2018</v>
      </c>
      <c r="E425" s="128">
        <v>297</v>
      </c>
      <c r="F425" s="128">
        <v>297</v>
      </c>
      <c r="G425" s="6" t="s">
        <v>775</v>
      </c>
      <c r="H425" s="143">
        <v>297</v>
      </c>
      <c r="I425" s="6" t="s">
        <v>775</v>
      </c>
      <c r="J425" s="6" t="s">
        <v>775</v>
      </c>
      <c r="K425" s="6" t="s">
        <v>775</v>
      </c>
      <c r="L425" s="6" t="s">
        <v>775</v>
      </c>
      <c r="M425" s="144" t="s">
        <v>2426</v>
      </c>
      <c r="N425" s="144" t="s">
        <v>2223</v>
      </c>
      <c r="O425" s="114"/>
    </row>
    <row r="426" spans="1:15" ht="124.5" customHeight="1" x14ac:dyDescent="0.25">
      <c r="A426" s="65" t="s">
        <v>1986</v>
      </c>
      <c r="B426" s="191" t="s">
        <v>1976</v>
      </c>
      <c r="C426" s="144" t="s">
        <v>1449</v>
      </c>
      <c r="D426" s="143">
        <v>2018</v>
      </c>
      <c r="E426" s="53">
        <v>1432.18</v>
      </c>
      <c r="F426" s="53">
        <v>1432.18</v>
      </c>
      <c r="G426" s="6" t="s">
        <v>775</v>
      </c>
      <c r="H426" s="143">
        <v>1268.8699999999999</v>
      </c>
      <c r="I426" s="6" t="s">
        <v>775</v>
      </c>
      <c r="J426" s="6" t="s">
        <v>775</v>
      </c>
      <c r="K426" s="6" t="s">
        <v>775</v>
      </c>
      <c r="L426" s="6" t="s">
        <v>775</v>
      </c>
      <c r="M426" s="144" t="s">
        <v>2426</v>
      </c>
      <c r="N426" s="144" t="s">
        <v>2223</v>
      </c>
      <c r="O426" s="114"/>
    </row>
    <row r="427" spans="1:15" ht="65.25" customHeight="1" x14ac:dyDescent="0.25">
      <c r="A427" s="55" t="s">
        <v>1987</v>
      </c>
      <c r="B427" s="65" t="s">
        <v>134</v>
      </c>
      <c r="C427" s="144" t="s">
        <v>51</v>
      </c>
      <c r="D427" s="143">
        <v>2018</v>
      </c>
      <c r="E427" s="128">
        <v>778.4</v>
      </c>
      <c r="F427" s="128">
        <v>778.4</v>
      </c>
      <c r="G427" s="143">
        <v>778.4</v>
      </c>
      <c r="H427" s="6" t="s">
        <v>775</v>
      </c>
      <c r="I427" s="6" t="s">
        <v>775</v>
      </c>
      <c r="J427" s="6" t="s">
        <v>775</v>
      </c>
      <c r="K427" s="6" t="s">
        <v>775</v>
      </c>
      <c r="L427" s="6" t="s">
        <v>775</v>
      </c>
      <c r="M427" s="144" t="s">
        <v>2426</v>
      </c>
      <c r="N427" s="144" t="s">
        <v>2223</v>
      </c>
      <c r="O427" s="114"/>
    </row>
    <row r="428" spans="1:15" ht="102.75" customHeight="1" x14ac:dyDescent="0.25">
      <c r="A428" s="65" t="s">
        <v>1988</v>
      </c>
      <c r="B428" s="400" t="s">
        <v>527</v>
      </c>
      <c r="C428" s="144" t="s">
        <v>51</v>
      </c>
      <c r="D428" s="143">
        <v>2018</v>
      </c>
      <c r="E428" s="129">
        <v>200</v>
      </c>
      <c r="F428" s="129">
        <v>200</v>
      </c>
      <c r="G428" s="143">
        <v>200</v>
      </c>
      <c r="H428" s="6" t="s">
        <v>775</v>
      </c>
      <c r="I428" s="6" t="s">
        <v>775</v>
      </c>
      <c r="J428" s="6" t="s">
        <v>775</v>
      </c>
      <c r="K428" s="6" t="s">
        <v>775</v>
      </c>
      <c r="L428" s="6" t="s">
        <v>775</v>
      </c>
      <c r="M428" s="144" t="s">
        <v>2426</v>
      </c>
      <c r="N428" s="144" t="s">
        <v>2223</v>
      </c>
      <c r="O428" s="114"/>
    </row>
    <row r="429" spans="1:15" ht="82.5" customHeight="1" x14ac:dyDescent="0.25">
      <c r="A429" s="55" t="s">
        <v>1989</v>
      </c>
      <c r="B429" s="400"/>
      <c r="C429" s="144" t="s">
        <v>51</v>
      </c>
      <c r="D429" s="143">
        <v>2018</v>
      </c>
      <c r="E429" s="129">
        <v>149.88800000000001</v>
      </c>
      <c r="F429" s="129">
        <v>149.88800000000001</v>
      </c>
      <c r="G429" s="143">
        <v>149.88999999999999</v>
      </c>
      <c r="H429" s="6" t="s">
        <v>775</v>
      </c>
      <c r="I429" s="6" t="s">
        <v>775</v>
      </c>
      <c r="J429" s="6" t="s">
        <v>775</v>
      </c>
      <c r="K429" s="6" t="s">
        <v>775</v>
      </c>
      <c r="L429" s="6" t="s">
        <v>775</v>
      </c>
      <c r="M429" s="144" t="s">
        <v>2426</v>
      </c>
      <c r="N429" s="144" t="s">
        <v>2223</v>
      </c>
      <c r="O429" s="114"/>
    </row>
    <row r="430" spans="1:15" ht="93" customHeight="1" x14ac:dyDescent="0.25">
      <c r="A430" s="55" t="s">
        <v>1990</v>
      </c>
      <c r="B430" s="400" t="s">
        <v>527</v>
      </c>
      <c r="C430" s="144" t="s">
        <v>51</v>
      </c>
      <c r="D430" s="143">
        <v>2018</v>
      </c>
      <c r="E430" s="129">
        <v>292</v>
      </c>
      <c r="F430" s="129">
        <v>292</v>
      </c>
      <c r="G430" s="143">
        <v>292</v>
      </c>
      <c r="H430" s="6" t="s">
        <v>775</v>
      </c>
      <c r="I430" s="6" t="s">
        <v>775</v>
      </c>
      <c r="J430" s="6" t="s">
        <v>775</v>
      </c>
      <c r="K430" s="6" t="s">
        <v>775</v>
      </c>
      <c r="L430" s="6" t="s">
        <v>775</v>
      </c>
      <c r="M430" s="144" t="s">
        <v>2426</v>
      </c>
      <c r="N430" s="144" t="s">
        <v>2223</v>
      </c>
      <c r="O430" s="114"/>
    </row>
    <row r="431" spans="1:15" ht="52.5" customHeight="1" x14ac:dyDescent="0.25">
      <c r="A431" s="55" t="s">
        <v>1991</v>
      </c>
      <c r="B431" s="400"/>
      <c r="C431" s="144" t="s">
        <v>51</v>
      </c>
      <c r="D431" s="143">
        <v>2018</v>
      </c>
      <c r="E431" s="128">
        <v>299.56700000000001</v>
      </c>
      <c r="F431" s="128">
        <v>299.56700000000001</v>
      </c>
      <c r="G431" s="143">
        <v>299.57</v>
      </c>
      <c r="H431" s="6" t="s">
        <v>775</v>
      </c>
      <c r="I431" s="6" t="s">
        <v>775</v>
      </c>
      <c r="J431" s="6" t="s">
        <v>775</v>
      </c>
      <c r="K431" s="6" t="s">
        <v>775</v>
      </c>
      <c r="L431" s="6" t="s">
        <v>775</v>
      </c>
      <c r="M431" s="144" t="s">
        <v>2426</v>
      </c>
      <c r="N431" s="144" t="s">
        <v>2223</v>
      </c>
      <c r="O431" s="114"/>
    </row>
    <row r="432" spans="1:15" ht="114" customHeight="1" x14ac:dyDescent="0.25">
      <c r="A432" s="55" t="s">
        <v>2433</v>
      </c>
      <c r="B432" s="400"/>
      <c r="C432" s="144" t="s">
        <v>51</v>
      </c>
      <c r="D432" s="143">
        <v>2018</v>
      </c>
      <c r="E432" s="128">
        <v>219.99909</v>
      </c>
      <c r="F432" s="128">
        <v>219.99909</v>
      </c>
      <c r="G432" s="143">
        <v>220</v>
      </c>
      <c r="H432" s="6" t="s">
        <v>775</v>
      </c>
      <c r="I432" s="6" t="s">
        <v>775</v>
      </c>
      <c r="J432" s="6" t="s">
        <v>775</v>
      </c>
      <c r="K432" s="6" t="s">
        <v>775</v>
      </c>
      <c r="L432" s="6" t="s">
        <v>775</v>
      </c>
      <c r="M432" s="144" t="s">
        <v>2426</v>
      </c>
      <c r="N432" s="144" t="s">
        <v>2223</v>
      </c>
      <c r="O432" s="114"/>
    </row>
    <row r="433" spans="1:15" ht="85.5" customHeight="1" x14ac:dyDescent="0.25">
      <c r="A433" s="65" t="s">
        <v>1992</v>
      </c>
      <c r="B433" s="400"/>
      <c r="C433" s="144" t="s">
        <v>51</v>
      </c>
      <c r="D433" s="143">
        <v>2018</v>
      </c>
      <c r="E433" s="128">
        <v>475.62</v>
      </c>
      <c r="F433" s="128">
        <v>475.62</v>
      </c>
      <c r="G433" s="6" t="s">
        <v>775</v>
      </c>
      <c r="H433" s="143">
        <v>475.62</v>
      </c>
      <c r="I433" s="6" t="s">
        <v>775</v>
      </c>
      <c r="J433" s="6" t="s">
        <v>775</v>
      </c>
      <c r="K433" s="6" t="s">
        <v>775</v>
      </c>
      <c r="L433" s="6" t="s">
        <v>775</v>
      </c>
      <c r="M433" s="144" t="s">
        <v>2426</v>
      </c>
      <c r="N433" s="144" t="s">
        <v>2223</v>
      </c>
      <c r="O433" s="114"/>
    </row>
    <row r="434" spans="1:15" ht="93" customHeight="1" x14ac:dyDescent="0.25">
      <c r="A434" s="65" t="s">
        <v>1993</v>
      </c>
      <c r="B434" s="191" t="s">
        <v>527</v>
      </c>
      <c r="C434" s="144" t="s">
        <v>51</v>
      </c>
      <c r="D434" s="143">
        <v>2018</v>
      </c>
      <c r="E434" s="128">
        <v>1047.5</v>
      </c>
      <c r="F434" s="128">
        <v>1047.5</v>
      </c>
      <c r="G434" s="6" t="s">
        <v>775</v>
      </c>
      <c r="H434" s="143">
        <v>874.3</v>
      </c>
      <c r="I434" s="6" t="s">
        <v>775</v>
      </c>
      <c r="J434" s="6" t="s">
        <v>775</v>
      </c>
      <c r="K434" s="6" t="s">
        <v>775</v>
      </c>
      <c r="L434" s="6" t="s">
        <v>775</v>
      </c>
      <c r="M434" s="144" t="s">
        <v>2426</v>
      </c>
      <c r="N434" s="144" t="s">
        <v>2223</v>
      </c>
      <c r="O434" s="114"/>
    </row>
    <row r="435" spans="1:15" ht="73.5" customHeight="1" x14ac:dyDescent="0.25">
      <c r="A435" s="55" t="s">
        <v>1994</v>
      </c>
      <c r="B435" s="400" t="s">
        <v>1006</v>
      </c>
      <c r="C435" s="144" t="s">
        <v>42</v>
      </c>
      <c r="D435" s="143">
        <v>2018</v>
      </c>
      <c r="E435" s="129">
        <v>45</v>
      </c>
      <c r="F435" s="129">
        <v>45</v>
      </c>
      <c r="G435" s="143">
        <v>45</v>
      </c>
      <c r="H435" s="6" t="s">
        <v>775</v>
      </c>
      <c r="I435" s="6" t="s">
        <v>775</v>
      </c>
      <c r="J435" s="6" t="s">
        <v>775</v>
      </c>
      <c r="K435" s="6" t="s">
        <v>775</v>
      </c>
      <c r="L435" s="6" t="s">
        <v>775</v>
      </c>
      <c r="M435" s="144" t="s">
        <v>2426</v>
      </c>
      <c r="N435" s="144" t="s">
        <v>2223</v>
      </c>
      <c r="O435" s="114"/>
    </row>
    <row r="436" spans="1:15" ht="75.75" customHeight="1" x14ac:dyDescent="0.25">
      <c r="A436" s="55" t="s">
        <v>1995</v>
      </c>
      <c r="B436" s="400"/>
      <c r="C436" s="144" t="s">
        <v>42</v>
      </c>
      <c r="D436" s="143">
        <v>2018</v>
      </c>
      <c r="E436" s="129">
        <v>119</v>
      </c>
      <c r="F436" s="129">
        <v>119</v>
      </c>
      <c r="G436" s="143">
        <v>119</v>
      </c>
      <c r="H436" s="6" t="s">
        <v>775</v>
      </c>
      <c r="I436" s="6" t="s">
        <v>775</v>
      </c>
      <c r="J436" s="6" t="s">
        <v>775</v>
      </c>
      <c r="K436" s="6" t="s">
        <v>775</v>
      </c>
      <c r="L436" s="6" t="s">
        <v>775</v>
      </c>
      <c r="M436" s="144" t="s">
        <v>2426</v>
      </c>
      <c r="N436" s="144" t="s">
        <v>2223</v>
      </c>
      <c r="O436" s="114"/>
    </row>
    <row r="437" spans="1:15" ht="84" customHeight="1" x14ac:dyDescent="0.25">
      <c r="A437" s="55" t="s">
        <v>1996</v>
      </c>
      <c r="B437" s="400"/>
      <c r="C437" s="144" t="s">
        <v>42</v>
      </c>
      <c r="D437" s="143">
        <v>2018</v>
      </c>
      <c r="E437" s="128">
        <v>30.3</v>
      </c>
      <c r="F437" s="128">
        <v>30.3</v>
      </c>
      <c r="G437" s="143">
        <v>3030</v>
      </c>
      <c r="H437" s="6" t="s">
        <v>775</v>
      </c>
      <c r="I437" s="6" t="s">
        <v>775</v>
      </c>
      <c r="J437" s="6" t="s">
        <v>775</v>
      </c>
      <c r="K437" s="6" t="s">
        <v>775</v>
      </c>
      <c r="L437" s="6" t="s">
        <v>775</v>
      </c>
      <c r="M437" s="144" t="s">
        <v>2426</v>
      </c>
      <c r="N437" s="144" t="s">
        <v>2223</v>
      </c>
      <c r="O437" s="114"/>
    </row>
    <row r="438" spans="1:15" ht="127.5" customHeight="1" x14ac:dyDescent="0.25">
      <c r="A438" s="65" t="s">
        <v>1997</v>
      </c>
      <c r="B438" s="400" t="s">
        <v>1006</v>
      </c>
      <c r="C438" s="144" t="s">
        <v>42</v>
      </c>
      <c r="D438" s="143">
        <v>2018</v>
      </c>
      <c r="E438" s="130">
        <v>42</v>
      </c>
      <c r="F438" s="130">
        <v>42</v>
      </c>
      <c r="G438" s="6" t="s">
        <v>775</v>
      </c>
      <c r="H438" s="6" t="s">
        <v>775</v>
      </c>
      <c r="I438" s="130">
        <v>42</v>
      </c>
      <c r="J438" s="6" t="s">
        <v>775</v>
      </c>
      <c r="K438" s="6" t="s">
        <v>775</v>
      </c>
      <c r="L438" s="6" t="s">
        <v>775</v>
      </c>
      <c r="M438" s="144" t="s">
        <v>2426</v>
      </c>
      <c r="N438" s="144" t="s">
        <v>2223</v>
      </c>
      <c r="O438" s="114"/>
    </row>
    <row r="439" spans="1:15" ht="43.5" customHeight="1" x14ac:dyDescent="0.25">
      <c r="A439" s="65" t="s">
        <v>2434</v>
      </c>
      <c r="B439" s="400"/>
      <c r="C439" s="144" t="s">
        <v>42</v>
      </c>
      <c r="D439" s="143">
        <v>2018</v>
      </c>
      <c r="E439" s="53">
        <v>645.79999999999995</v>
      </c>
      <c r="F439" s="53">
        <v>645.79999999999995</v>
      </c>
      <c r="G439" s="6" t="s">
        <v>775</v>
      </c>
      <c r="H439" s="143">
        <v>639.1</v>
      </c>
      <c r="I439" s="6" t="s">
        <v>775</v>
      </c>
      <c r="J439" s="6" t="s">
        <v>775</v>
      </c>
      <c r="K439" s="6" t="s">
        <v>775</v>
      </c>
      <c r="L439" s="6" t="s">
        <v>775</v>
      </c>
      <c r="M439" s="144" t="s">
        <v>2426</v>
      </c>
      <c r="N439" s="144" t="s">
        <v>2223</v>
      </c>
      <c r="O439" s="114"/>
    </row>
    <row r="440" spans="1:15" ht="135.75" customHeight="1" x14ac:dyDescent="0.25">
      <c r="A440" s="65" t="s">
        <v>2002</v>
      </c>
      <c r="B440" s="154" t="s">
        <v>2003</v>
      </c>
      <c r="C440" s="144" t="s">
        <v>368</v>
      </c>
      <c r="D440" s="143">
        <v>2018</v>
      </c>
      <c r="E440" s="53">
        <v>650</v>
      </c>
      <c r="F440" s="53">
        <v>650</v>
      </c>
      <c r="G440" s="6" t="s">
        <v>775</v>
      </c>
      <c r="H440" s="6" t="s">
        <v>775</v>
      </c>
      <c r="I440" s="143">
        <v>650</v>
      </c>
      <c r="J440" s="6" t="s">
        <v>775</v>
      </c>
      <c r="K440" s="6" t="s">
        <v>775</v>
      </c>
      <c r="L440" s="6" t="s">
        <v>775</v>
      </c>
      <c r="M440" s="144" t="s">
        <v>2435</v>
      </c>
      <c r="N440" s="144" t="s">
        <v>2223</v>
      </c>
      <c r="O440" s="114"/>
    </row>
    <row r="441" spans="1:15" ht="63.75" customHeight="1" x14ac:dyDescent="0.25">
      <c r="A441" s="55" t="s">
        <v>2436</v>
      </c>
      <c r="B441" s="400" t="s">
        <v>846</v>
      </c>
      <c r="C441" s="144" t="s">
        <v>344</v>
      </c>
      <c r="D441" s="143">
        <v>2018</v>
      </c>
      <c r="E441" s="128">
        <v>150</v>
      </c>
      <c r="F441" s="128">
        <v>150</v>
      </c>
      <c r="G441" s="143">
        <v>134.33000000000001</v>
      </c>
      <c r="H441" s="6" t="s">
        <v>775</v>
      </c>
      <c r="I441" s="6" t="s">
        <v>775</v>
      </c>
      <c r="J441" s="6" t="s">
        <v>775</v>
      </c>
      <c r="K441" s="6" t="s">
        <v>775</v>
      </c>
      <c r="L441" s="6" t="s">
        <v>775</v>
      </c>
      <c r="M441" s="144" t="s">
        <v>2426</v>
      </c>
      <c r="N441" s="144" t="s">
        <v>2223</v>
      </c>
      <c r="O441" s="114"/>
    </row>
    <row r="442" spans="1:15" ht="52.5" customHeight="1" x14ac:dyDescent="0.25">
      <c r="A442" s="55" t="s">
        <v>1998</v>
      </c>
      <c r="B442" s="400"/>
      <c r="C442" s="144" t="s">
        <v>344</v>
      </c>
      <c r="D442" s="143">
        <v>2018</v>
      </c>
      <c r="E442" s="128">
        <v>410</v>
      </c>
      <c r="F442" s="128">
        <v>410</v>
      </c>
      <c r="G442" s="143">
        <v>409.52</v>
      </c>
      <c r="H442" s="6" t="s">
        <v>775</v>
      </c>
      <c r="I442" s="6" t="s">
        <v>775</v>
      </c>
      <c r="J442" s="6" t="s">
        <v>775</v>
      </c>
      <c r="K442" s="6" t="s">
        <v>775</v>
      </c>
      <c r="L442" s="6" t="s">
        <v>775</v>
      </c>
      <c r="M442" s="144" t="s">
        <v>2426</v>
      </c>
      <c r="N442" s="144" t="s">
        <v>2223</v>
      </c>
      <c r="O442" s="114"/>
    </row>
    <row r="443" spans="1:15" ht="52.5" customHeight="1" x14ac:dyDescent="0.25">
      <c r="A443" s="55" t="s">
        <v>1999</v>
      </c>
      <c r="B443" s="400" t="s">
        <v>846</v>
      </c>
      <c r="C443" s="144" t="s">
        <v>344</v>
      </c>
      <c r="D443" s="143">
        <v>2018</v>
      </c>
      <c r="E443" s="128">
        <v>149.99700000000001</v>
      </c>
      <c r="F443" s="128">
        <v>149.99700000000001</v>
      </c>
      <c r="G443" s="143">
        <v>150</v>
      </c>
      <c r="H443" s="6" t="s">
        <v>775</v>
      </c>
      <c r="I443" s="6" t="s">
        <v>775</v>
      </c>
      <c r="J443" s="6" t="s">
        <v>775</v>
      </c>
      <c r="K443" s="6" t="s">
        <v>775</v>
      </c>
      <c r="L443" s="6" t="s">
        <v>775</v>
      </c>
      <c r="M443" s="144" t="s">
        <v>2426</v>
      </c>
      <c r="N443" s="144" t="s">
        <v>2223</v>
      </c>
      <c r="O443" s="114"/>
    </row>
    <row r="444" spans="1:15" ht="54" customHeight="1" x14ac:dyDescent="0.25">
      <c r="A444" s="55" t="s">
        <v>2000</v>
      </c>
      <c r="B444" s="400"/>
      <c r="C444" s="144" t="s">
        <v>344</v>
      </c>
      <c r="D444" s="143">
        <v>2018</v>
      </c>
      <c r="E444" s="128">
        <v>350</v>
      </c>
      <c r="F444" s="128">
        <v>350</v>
      </c>
      <c r="G444" s="143">
        <v>345.56</v>
      </c>
      <c r="H444" s="6" t="s">
        <v>775</v>
      </c>
      <c r="I444" s="6" t="s">
        <v>775</v>
      </c>
      <c r="J444" s="6" t="s">
        <v>775</v>
      </c>
      <c r="K444" s="6" t="s">
        <v>775</v>
      </c>
      <c r="L444" s="6" t="s">
        <v>775</v>
      </c>
      <c r="M444" s="144" t="s">
        <v>2426</v>
      </c>
      <c r="N444" s="144" t="s">
        <v>2223</v>
      </c>
      <c r="O444" s="114"/>
    </row>
    <row r="445" spans="1:15" ht="102.75" customHeight="1" x14ac:dyDescent="0.25">
      <c r="A445" s="65" t="s">
        <v>2001</v>
      </c>
      <c r="B445" s="400"/>
      <c r="C445" s="144" t="s">
        <v>344</v>
      </c>
      <c r="D445" s="143">
        <v>2018</v>
      </c>
      <c r="E445" s="128">
        <v>1065.79</v>
      </c>
      <c r="F445" s="128">
        <v>1065.79</v>
      </c>
      <c r="G445" s="143"/>
      <c r="H445" s="143">
        <v>79.52</v>
      </c>
      <c r="I445" s="6" t="s">
        <v>775</v>
      </c>
      <c r="J445" s="6" t="s">
        <v>775</v>
      </c>
      <c r="K445" s="6" t="s">
        <v>775</v>
      </c>
      <c r="L445" s="6" t="s">
        <v>775</v>
      </c>
      <c r="M445" s="144" t="s">
        <v>2437</v>
      </c>
      <c r="N445" s="144" t="s">
        <v>2223</v>
      </c>
      <c r="O445" s="114"/>
    </row>
    <row r="446" spans="1:15" ht="63" customHeight="1" x14ac:dyDescent="0.25">
      <c r="A446" s="55" t="s">
        <v>2004</v>
      </c>
      <c r="B446" s="400"/>
      <c r="C446" s="144" t="s">
        <v>344</v>
      </c>
      <c r="D446" s="143">
        <v>2018</v>
      </c>
      <c r="E446" s="128">
        <v>400</v>
      </c>
      <c r="F446" s="128">
        <v>400</v>
      </c>
      <c r="G446" s="143">
        <v>394.83</v>
      </c>
      <c r="H446" s="6" t="s">
        <v>775</v>
      </c>
      <c r="I446" s="6" t="s">
        <v>775</v>
      </c>
      <c r="J446" s="6" t="s">
        <v>775</v>
      </c>
      <c r="K446" s="6" t="s">
        <v>775</v>
      </c>
      <c r="L446" s="6" t="s">
        <v>775</v>
      </c>
      <c r="M446" s="144" t="s">
        <v>2426</v>
      </c>
      <c r="N446" s="144" t="s">
        <v>2223</v>
      </c>
      <c r="O446" s="114"/>
    </row>
    <row r="447" spans="1:15" ht="54" customHeight="1" x14ac:dyDescent="0.25">
      <c r="A447" s="55" t="s">
        <v>2006</v>
      </c>
      <c r="B447" s="400"/>
      <c r="C447" s="144" t="s">
        <v>344</v>
      </c>
      <c r="D447" s="143">
        <v>2018</v>
      </c>
      <c r="E447" s="128">
        <v>248.44</v>
      </c>
      <c r="F447" s="128">
        <v>248.44</v>
      </c>
      <c r="G447" s="143">
        <v>243.38</v>
      </c>
      <c r="H447" s="6" t="s">
        <v>775</v>
      </c>
      <c r="I447" s="6" t="s">
        <v>775</v>
      </c>
      <c r="J447" s="6" t="s">
        <v>775</v>
      </c>
      <c r="K447" s="6" t="s">
        <v>775</v>
      </c>
      <c r="L447" s="6" t="s">
        <v>775</v>
      </c>
      <c r="M447" s="144" t="s">
        <v>2426</v>
      </c>
      <c r="N447" s="144" t="s">
        <v>2223</v>
      </c>
      <c r="O447" s="114"/>
    </row>
    <row r="448" spans="1:15" ht="62.25" customHeight="1" x14ac:dyDescent="0.25">
      <c r="A448" s="55" t="s">
        <v>2007</v>
      </c>
      <c r="B448" s="400"/>
      <c r="C448" s="144" t="s">
        <v>344</v>
      </c>
      <c r="D448" s="143">
        <v>2018</v>
      </c>
      <c r="E448" s="128">
        <v>169.08</v>
      </c>
      <c r="F448" s="128">
        <v>169.08</v>
      </c>
      <c r="G448" s="143">
        <v>169.04</v>
      </c>
      <c r="H448" s="6" t="s">
        <v>775</v>
      </c>
      <c r="I448" s="6" t="s">
        <v>775</v>
      </c>
      <c r="J448" s="6" t="s">
        <v>775</v>
      </c>
      <c r="K448" s="6" t="s">
        <v>775</v>
      </c>
      <c r="L448" s="6" t="s">
        <v>775</v>
      </c>
      <c r="M448" s="144" t="s">
        <v>2426</v>
      </c>
      <c r="N448" s="144" t="s">
        <v>2223</v>
      </c>
      <c r="O448" s="114"/>
    </row>
    <row r="449" spans="1:15" ht="60.75" customHeight="1" x14ac:dyDescent="0.25">
      <c r="A449" s="55" t="s">
        <v>2008</v>
      </c>
      <c r="B449" s="400" t="s">
        <v>2005</v>
      </c>
      <c r="C449" s="144" t="s">
        <v>344</v>
      </c>
      <c r="D449" s="143">
        <v>2018</v>
      </c>
      <c r="E449" s="128">
        <v>249.58099999999999</v>
      </c>
      <c r="F449" s="128">
        <v>249.58099999999999</v>
      </c>
      <c r="G449" s="143">
        <v>249.58</v>
      </c>
      <c r="H449" s="6" t="s">
        <v>775</v>
      </c>
      <c r="I449" s="6" t="s">
        <v>775</v>
      </c>
      <c r="J449" s="6" t="s">
        <v>775</v>
      </c>
      <c r="K449" s="6" t="s">
        <v>775</v>
      </c>
      <c r="L449" s="6" t="s">
        <v>775</v>
      </c>
      <c r="M449" s="144" t="s">
        <v>2426</v>
      </c>
      <c r="N449" s="144" t="s">
        <v>2223</v>
      </c>
      <c r="O449" s="114"/>
    </row>
    <row r="450" spans="1:15" ht="70.5" customHeight="1" x14ac:dyDescent="0.25">
      <c r="A450" s="55" t="s">
        <v>2009</v>
      </c>
      <c r="B450" s="400"/>
      <c r="C450" s="144" t="s">
        <v>344</v>
      </c>
      <c r="D450" s="143">
        <v>2018</v>
      </c>
      <c r="E450" s="129">
        <v>249.57300000000001</v>
      </c>
      <c r="F450" s="129">
        <v>249.57300000000001</v>
      </c>
      <c r="G450" s="143">
        <v>249.57</v>
      </c>
      <c r="H450" s="6" t="s">
        <v>775</v>
      </c>
      <c r="I450" s="6" t="s">
        <v>775</v>
      </c>
      <c r="J450" s="6" t="s">
        <v>775</v>
      </c>
      <c r="K450" s="6" t="s">
        <v>775</v>
      </c>
      <c r="L450" s="6" t="s">
        <v>775</v>
      </c>
      <c r="M450" s="144" t="s">
        <v>2426</v>
      </c>
      <c r="N450" s="144" t="s">
        <v>2223</v>
      </c>
      <c r="O450" s="114"/>
    </row>
    <row r="451" spans="1:15" ht="60" customHeight="1" x14ac:dyDescent="0.25">
      <c r="A451" s="55" t="s">
        <v>2010</v>
      </c>
      <c r="B451" s="400"/>
      <c r="C451" s="144" t="s">
        <v>344</v>
      </c>
      <c r="D451" s="143">
        <v>2018</v>
      </c>
      <c r="E451" s="128">
        <v>49.712490000000003</v>
      </c>
      <c r="F451" s="128">
        <v>49.712490000000003</v>
      </c>
      <c r="G451" s="143">
        <v>49.71</v>
      </c>
      <c r="H451" s="6" t="s">
        <v>775</v>
      </c>
      <c r="I451" s="6" t="s">
        <v>775</v>
      </c>
      <c r="J451" s="6" t="s">
        <v>775</v>
      </c>
      <c r="K451" s="6" t="s">
        <v>775</v>
      </c>
      <c r="L451" s="6" t="s">
        <v>775</v>
      </c>
      <c r="M451" s="144" t="s">
        <v>2426</v>
      </c>
      <c r="N451" s="144" t="s">
        <v>2223</v>
      </c>
      <c r="O451" s="114"/>
    </row>
    <row r="452" spans="1:15" ht="60.75" customHeight="1" x14ac:dyDescent="0.25">
      <c r="A452" s="55" t="s">
        <v>2011</v>
      </c>
      <c r="B452" s="400"/>
      <c r="C452" s="144" t="s">
        <v>344</v>
      </c>
      <c r="D452" s="143">
        <v>2018</v>
      </c>
      <c r="E452" s="128">
        <v>49.210430000000002</v>
      </c>
      <c r="F452" s="128">
        <v>49.210430000000002</v>
      </c>
      <c r="G452" s="143">
        <v>49.21</v>
      </c>
      <c r="H452" s="6" t="s">
        <v>775</v>
      </c>
      <c r="I452" s="6" t="s">
        <v>775</v>
      </c>
      <c r="J452" s="6" t="s">
        <v>775</v>
      </c>
      <c r="K452" s="6" t="s">
        <v>775</v>
      </c>
      <c r="L452" s="6" t="s">
        <v>775</v>
      </c>
      <c r="M452" s="144" t="s">
        <v>2426</v>
      </c>
      <c r="N452" s="144" t="s">
        <v>2223</v>
      </c>
      <c r="O452" s="114"/>
    </row>
    <row r="453" spans="1:15" ht="63" customHeight="1" x14ac:dyDescent="0.25">
      <c r="A453" s="55" t="s">
        <v>2012</v>
      </c>
      <c r="B453" s="400"/>
      <c r="C453" s="144" t="s">
        <v>344</v>
      </c>
      <c r="D453" s="143">
        <v>2018</v>
      </c>
      <c r="E453" s="128">
        <v>498.71998000000002</v>
      </c>
      <c r="F453" s="128">
        <v>498.71998000000002</v>
      </c>
      <c r="G453" s="143">
        <v>498.72</v>
      </c>
      <c r="H453" s="6" t="s">
        <v>775</v>
      </c>
      <c r="I453" s="6" t="s">
        <v>775</v>
      </c>
      <c r="J453" s="6" t="s">
        <v>775</v>
      </c>
      <c r="K453" s="6" t="s">
        <v>775</v>
      </c>
      <c r="L453" s="6" t="s">
        <v>775</v>
      </c>
      <c r="M453" s="144" t="s">
        <v>2426</v>
      </c>
      <c r="N453" s="144" t="s">
        <v>2223</v>
      </c>
      <c r="O453" s="114"/>
    </row>
    <row r="454" spans="1:15" ht="53.25" customHeight="1" x14ac:dyDescent="0.25">
      <c r="A454" s="55" t="s">
        <v>2013</v>
      </c>
      <c r="B454" s="400" t="s">
        <v>2014</v>
      </c>
      <c r="C454" s="144" t="s">
        <v>344</v>
      </c>
      <c r="D454" s="143">
        <v>2018</v>
      </c>
      <c r="E454" s="128">
        <v>1470.4781</v>
      </c>
      <c r="F454" s="128">
        <v>1470.4781</v>
      </c>
      <c r="G454" s="143">
        <v>1470.48</v>
      </c>
      <c r="H454" s="6" t="s">
        <v>775</v>
      </c>
      <c r="I454" s="6" t="s">
        <v>775</v>
      </c>
      <c r="J454" s="6" t="s">
        <v>775</v>
      </c>
      <c r="K454" s="6" t="s">
        <v>775</v>
      </c>
      <c r="L454" s="6" t="s">
        <v>775</v>
      </c>
      <c r="M454" s="144" t="s">
        <v>2426</v>
      </c>
      <c r="N454" s="144" t="s">
        <v>2223</v>
      </c>
      <c r="O454" s="114"/>
    </row>
    <row r="455" spans="1:15" ht="50.25" customHeight="1" x14ac:dyDescent="0.25">
      <c r="A455" s="55" t="s">
        <v>2015</v>
      </c>
      <c r="B455" s="400"/>
      <c r="C455" s="144" t="s">
        <v>344</v>
      </c>
      <c r="D455" s="143">
        <v>2018</v>
      </c>
      <c r="E455" s="128">
        <v>49.99539</v>
      </c>
      <c r="F455" s="128">
        <v>49.99539</v>
      </c>
      <c r="G455" s="143">
        <v>50</v>
      </c>
      <c r="H455" s="6" t="s">
        <v>775</v>
      </c>
      <c r="I455" s="6" t="s">
        <v>775</v>
      </c>
      <c r="J455" s="6" t="s">
        <v>775</v>
      </c>
      <c r="K455" s="6" t="s">
        <v>775</v>
      </c>
      <c r="L455" s="6" t="s">
        <v>775</v>
      </c>
      <c r="M455" s="144" t="s">
        <v>2426</v>
      </c>
      <c r="N455" s="144" t="s">
        <v>2223</v>
      </c>
      <c r="O455" s="114"/>
    </row>
    <row r="456" spans="1:15" ht="51" customHeight="1" x14ac:dyDescent="0.25">
      <c r="A456" s="55" t="s">
        <v>2438</v>
      </c>
      <c r="B456" s="400" t="s">
        <v>2014</v>
      </c>
      <c r="C456" s="144" t="s">
        <v>344</v>
      </c>
      <c r="D456" s="143">
        <v>2018</v>
      </c>
      <c r="E456" s="128">
        <v>49.99539</v>
      </c>
      <c r="F456" s="128">
        <v>49.99539</v>
      </c>
      <c r="G456" s="143">
        <v>50</v>
      </c>
      <c r="H456" s="6" t="s">
        <v>775</v>
      </c>
      <c r="I456" s="6" t="s">
        <v>775</v>
      </c>
      <c r="J456" s="6" t="s">
        <v>775</v>
      </c>
      <c r="K456" s="6" t="s">
        <v>775</v>
      </c>
      <c r="L456" s="6" t="s">
        <v>775</v>
      </c>
      <c r="M456" s="144" t="s">
        <v>2426</v>
      </c>
      <c r="N456" s="144" t="s">
        <v>2223</v>
      </c>
      <c r="O456" s="114"/>
    </row>
    <row r="457" spans="1:15" ht="51" customHeight="1" x14ac:dyDescent="0.25">
      <c r="A457" s="55" t="s">
        <v>2439</v>
      </c>
      <c r="B457" s="400"/>
      <c r="C457" s="144" t="s">
        <v>344</v>
      </c>
      <c r="D457" s="143">
        <v>2018</v>
      </c>
      <c r="E457" s="128">
        <v>49.99877</v>
      </c>
      <c r="F457" s="128">
        <v>49.99877</v>
      </c>
      <c r="G457" s="143">
        <v>50</v>
      </c>
      <c r="H457" s="6" t="s">
        <v>775</v>
      </c>
      <c r="I457" s="6" t="s">
        <v>775</v>
      </c>
      <c r="J457" s="6" t="s">
        <v>775</v>
      </c>
      <c r="K457" s="6" t="s">
        <v>775</v>
      </c>
      <c r="L457" s="6" t="s">
        <v>775</v>
      </c>
      <c r="M457" s="144" t="s">
        <v>2426</v>
      </c>
      <c r="N457" s="144" t="s">
        <v>2223</v>
      </c>
      <c r="O457" s="114"/>
    </row>
    <row r="458" spans="1:15" ht="42" customHeight="1" x14ac:dyDescent="0.25">
      <c r="A458" s="55" t="s">
        <v>2440</v>
      </c>
      <c r="B458" s="400"/>
      <c r="C458" s="144" t="s">
        <v>344</v>
      </c>
      <c r="D458" s="143">
        <v>2018</v>
      </c>
      <c r="E458" s="128">
        <v>49.997529999999998</v>
      </c>
      <c r="F458" s="128">
        <v>49.997529999999998</v>
      </c>
      <c r="G458" s="143">
        <v>50</v>
      </c>
      <c r="H458" s="6" t="s">
        <v>775</v>
      </c>
      <c r="I458" s="6" t="s">
        <v>775</v>
      </c>
      <c r="J458" s="6" t="s">
        <v>775</v>
      </c>
      <c r="K458" s="6" t="s">
        <v>775</v>
      </c>
      <c r="L458" s="6" t="s">
        <v>775</v>
      </c>
      <c r="M458" s="144" t="s">
        <v>2426</v>
      </c>
      <c r="N458" s="144" t="s">
        <v>2223</v>
      </c>
      <c r="O458" s="114"/>
    </row>
    <row r="459" spans="1:15" ht="52.5" customHeight="1" x14ac:dyDescent="0.25">
      <c r="A459" s="133" t="s">
        <v>2016</v>
      </c>
      <c r="B459" s="400"/>
      <c r="C459" s="144" t="s">
        <v>344</v>
      </c>
      <c r="D459" s="143">
        <v>2018</v>
      </c>
      <c r="E459" s="129">
        <v>381.22399999999999</v>
      </c>
      <c r="F459" s="129">
        <v>381.22399999999999</v>
      </c>
      <c r="G459" s="143">
        <v>381.22</v>
      </c>
      <c r="H459" s="6" t="s">
        <v>775</v>
      </c>
      <c r="I459" s="6" t="s">
        <v>775</v>
      </c>
      <c r="J459" s="6" t="s">
        <v>775</v>
      </c>
      <c r="K459" s="6" t="s">
        <v>775</v>
      </c>
      <c r="L459" s="6" t="s">
        <v>775</v>
      </c>
      <c r="M459" s="144" t="s">
        <v>2426</v>
      </c>
      <c r="N459" s="144" t="s">
        <v>2223</v>
      </c>
      <c r="O459" s="114"/>
    </row>
    <row r="460" spans="1:15" ht="41.25" customHeight="1" x14ac:dyDescent="0.25">
      <c r="A460" s="133" t="s">
        <v>2017</v>
      </c>
      <c r="B460" s="400"/>
      <c r="C460" s="144" t="s">
        <v>344</v>
      </c>
      <c r="D460" s="143">
        <v>2018</v>
      </c>
      <c r="E460" s="129">
        <v>99.997479999999996</v>
      </c>
      <c r="F460" s="129">
        <v>99.997479999999996</v>
      </c>
      <c r="G460" s="143">
        <v>100</v>
      </c>
      <c r="H460" s="6" t="s">
        <v>775</v>
      </c>
      <c r="I460" s="6" t="s">
        <v>775</v>
      </c>
      <c r="J460" s="6" t="s">
        <v>775</v>
      </c>
      <c r="K460" s="6" t="s">
        <v>775</v>
      </c>
      <c r="L460" s="6" t="s">
        <v>775</v>
      </c>
      <c r="M460" s="144" t="s">
        <v>2426</v>
      </c>
      <c r="N460" s="144" t="s">
        <v>2223</v>
      </c>
      <c r="O460" s="114"/>
    </row>
    <row r="461" spans="1:15" ht="75" customHeight="1" x14ac:dyDescent="0.25">
      <c r="A461" s="192" t="s">
        <v>2018</v>
      </c>
      <c r="B461" s="65" t="s">
        <v>2019</v>
      </c>
      <c r="C461" s="144" t="s">
        <v>81</v>
      </c>
      <c r="D461" s="143">
        <v>2018</v>
      </c>
      <c r="E461" s="130">
        <v>8505.25</v>
      </c>
      <c r="F461" s="130">
        <v>8505.25</v>
      </c>
      <c r="G461" s="143">
        <v>8496.26</v>
      </c>
      <c r="H461" s="6" t="s">
        <v>775</v>
      </c>
      <c r="I461" s="6" t="s">
        <v>775</v>
      </c>
      <c r="J461" s="6" t="s">
        <v>775</v>
      </c>
      <c r="K461" s="6" t="s">
        <v>775</v>
      </c>
      <c r="L461" s="6" t="s">
        <v>775</v>
      </c>
      <c r="M461" s="152" t="s">
        <v>775</v>
      </c>
      <c r="N461" s="144" t="s">
        <v>2223</v>
      </c>
      <c r="O461" s="114"/>
    </row>
    <row r="462" spans="1:15" s="194" customFormat="1" ht="12" customHeight="1" x14ac:dyDescent="0.25">
      <c r="A462" s="402" t="s">
        <v>1120</v>
      </c>
      <c r="B462" s="402"/>
      <c r="C462" s="402"/>
      <c r="D462" s="402"/>
      <c r="E462" s="402"/>
      <c r="F462" s="402"/>
      <c r="G462" s="402"/>
      <c r="H462" s="402"/>
      <c r="I462" s="402"/>
      <c r="J462" s="402"/>
      <c r="K462" s="402"/>
      <c r="L462" s="402"/>
      <c r="M462" s="402"/>
      <c r="N462" s="402"/>
      <c r="O462" s="193"/>
    </row>
    <row r="463" spans="1:15" ht="51.75" customHeight="1" x14ac:dyDescent="0.25">
      <c r="A463" s="78" t="s">
        <v>2441</v>
      </c>
      <c r="B463" s="351" t="s">
        <v>1142</v>
      </c>
      <c r="C463" s="144" t="s">
        <v>774</v>
      </c>
      <c r="D463" s="143">
        <v>2018</v>
      </c>
      <c r="E463" s="53">
        <v>3358.681</v>
      </c>
      <c r="F463" s="53">
        <v>3358.681</v>
      </c>
      <c r="G463" s="6" t="s">
        <v>775</v>
      </c>
      <c r="H463" s="5">
        <v>3358.681</v>
      </c>
      <c r="I463" s="6" t="s">
        <v>775</v>
      </c>
      <c r="J463" s="6" t="s">
        <v>775</v>
      </c>
      <c r="K463" s="6" t="s">
        <v>775</v>
      </c>
      <c r="L463" s="6" t="s">
        <v>775</v>
      </c>
      <c r="M463" s="144" t="s">
        <v>2442</v>
      </c>
      <c r="N463" s="144" t="s">
        <v>2223</v>
      </c>
      <c r="O463" s="114"/>
    </row>
    <row r="464" spans="1:15" ht="41.25" customHeight="1" x14ac:dyDescent="0.25">
      <c r="A464" s="65" t="s">
        <v>2443</v>
      </c>
      <c r="B464" s="351"/>
      <c r="C464" s="144" t="s">
        <v>774</v>
      </c>
      <c r="D464" s="143">
        <v>2018</v>
      </c>
      <c r="E464" s="143">
        <v>1397.5619999999999</v>
      </c>
      <c r="F464" s="143">
        <v>1397.5619999999999</v>
      </c>
      <c r="G464" s="6" t="s">
        <v>775</v>
      </c>
      <c r="H464" s="5">
        <v>1397.5619999999999</v>
      </c>
      <c r="I464" s="6" t="s">
        <v>775</v>
      </c>
      <c r="J464" s="6" t="s">
        <v>775</v>
      </c>
      <c r="K464" s="6" t="s">
        <v>775</v>
      </c>
      <c r="L464" s="6" t="s">
        <v>775</v>
      </c>
      <c r="M464" s="144" t="s">
        <v>2442</v>
      </c>
      <c r="N464" s="144" t="s">
        <v>2223</v>
      </c>
      <c r="O464" s="114"/>
    </row>
    <row r="465" spans="1:15" ht="32.25" customHeight="1" x14ac:dyDescent="0.25">
      <c r="A465" s="65" t="s">
        <v>1149</v>
      </c>
      <c r="B465" s="351" t="s">
        <v>1142</v>
      </c>
      <c r="C465" s="144" t="s">
        <v>774</v>
      </c>
      <c r="D465" s="143">
        <v>2018</v>
      </c>
      <c r="E465" s="143">
        <v>999.20699999999999</v>
      </c>
      <c r="F465" s="143">
        <v>999.20699999999999</v>
      </c>
      <c r="G465" s="6" t="s">
        <v>775</v>
      </c>
      <c r="H465" s="5">
        <v>999.20699999999999</v>
      </c>
      <c r="I465" s="6" t="s">
        <v>775</v>
      </c>
      <c r="J465" s="6" t="s">
        <v>775</v>
      </c>
      <c r="K465" s="6" t="s">
        <v>775</v>
      </c>
      <c r="L465" s="6" t="s">
        <v>775</v>
      </c>
      <c r="M465" s="144" t="s">
        <v>2442</v>
      </c>
      <c r="N465" s="144" t="s">
        <v>2223</v>
      </c>
      <c r="O465" s="114"/>
    </row>
    <row r="466" spans="1:15" ht="32.25" customHeight="1" x14ac:dyDescent="0.25">
      <c r="A466" s="78" t="s">
        <v>1150</v>
      </c>
      <c r="B466" s="351"/>
      <c r="C466" s="144" t="s">
        <v>774</v>
      </c>
      <c r="D466" s="143">
        <v>2018</v>
      </c>
      <c r="E466" s="143">
        <v>1499.998</v>
      </c>
      <c r="F466" s="143">
        <v>1499.998</v>
      </c>
      <c r="G466" s="6" t="s">
        <v>775</v>
      </c>
      <c r="H466" s="79">
        <v>1499.998</v>
      </c>
      <c r="I466" s="6" t="s">
        <v>775</v>
      </c>
      <c r="J466" s="6" t="s">
        <v>775</v>
      </c>
      <c r="K466" s="6" t="s">
        <v>775</v>
      </c>
      <c r="L466" s="6" t="s">
        <v>775</v>
      </c>
      <c r="M466" s="144" t="s">
        <v>2442</v>
      </c>
      <c r="N466" s="144" t="s">
        <v>2223</v>
      </c>
      <c r="O466" s="114"/>
    </row>
    <row r="467" spans="1:15" ht="30.75" customHeight="1" x14ac:dyDescent="0.25">
      <c r="A467" s="65" t="s">
        <v>1151</v>
      </c>
      <c r="B467" s="351"/>
      <c r="C467" s="144" t="s">
        <v>774</v>
      </c>
      <c r="D467" s="143">
        <v>2018</v>
      </c>
      <c r="E467" s="143">
        <v>692.08199999999999</v>
      </c>
      <c r="F467" s="143">
        <v>692.08199999999999</v>
      </c>
      <c r="G467" s="6" t="s">
        <v>775</v>
      </c>
      <c r="H467" s="80">
        <v>692.08199999999999</v>
      </c>
      <c r="I467" s="6" t="s">
        <v>775</v>
      </c>
      <c r="J467" s="6" t="s">
        <v>775</v>
      </c>
      <c r="K467" s="6" t="s">
        <v>775</v>
      </c>
      <c r="L467" s="6" t="s">
        <v>775</v>
      </c>
      <c r="M467" s="144" t="s">
        <v>2442</v>
      </c>
      <c r="N467" s="144" t="s">
        <v>2223</v>
      </c>
      <c r="O467" s="114"/>
    </row>
    <row r="468" spans="1:15" ht="30" customHeight="1" x14ac:dyDescent="0.25">
      <c r="A468" s="78" t="s">
        <v>1152</v>
      </c>
      <c r="B468" s="351"/>
      <c r="C468" s="144" t="s">
        <v>774</v>
      </c>
      <c r="D468" s="143">
        <v>2018</v>
      </c>
      <c r="E468" s="143">
        <v>2497.4459999999999</v>
      </c>
      <c r="F468" s="143">
        <v>2497.4459999999999</v>
      </c>
      <c r="G468" s="6" t="s">
        <v>775</v>
      </c>
      <c r="H468" s="81">
        <v>2497.4459999999999</v>
      </c>
      <c r="I468" s="6" t="s">
        <v>775</v>
      </c>
      <c r="J468" s="6" t="s">
        <v>775</v>
      </c>
      <c r="K468" s="6" t="s">
        <v>775</v>
      </c>
      <c r="L468" s="6" t="s">
        <v>775</v>
      </c>
      <c r="M468" s="144" t="s">
        <v>2442</v>
      </c>
      <c r="N468" s="144" t="s">
        <v>2223</v>
      </c>
      <c r="O468" s="114"/>
    </row>
    <row r="469" spans="1:15" ht="54" customHeight="1" x14ac:dyDescent="0.25">
      <c r="A469" s="78" t="s">
        <v>1155</v>
      </c>
      <c r="B469" s="156" t="s">
        <v>914</v>
      </c>
      <c r="C469" s="144" t="s">
        <v>774</v>
      </c>
      <c r="D469" s="143">
        <v>2018</v>
      </c>
      <c r="E469" s="143">
        <v>1862.4870000000001</v>
      </c>
      <c r="F469" s="143">
        <v>1862.4870000000001</v>
      </c>
      <c r="G469" s="6" t="s">
        <v>775</v>
      </c>
      <c r="H469" s="5">
        <v>1862.4870000000001</v>
      </c>
      <c r="I469" s="6" t="s">
        <v>775</v>
      </c>
      <c r="J469" s="6" t="s">
        <v>775</v>
      </c>
      <c r="K469" s="6" t="s">
        <v>775</v>
      </c>
      <c r="L469" s="6" t="s">
        <v>775</v>
      </c>
      <c r="M469" s="144" t="s">
        <v>2442</v>
      </c>
      <c r="N469" s="144" t="s">
        <v>2223</v>
      </c>
      <c r="O469" s="114"/>
    </row>
    <row r="470" spans="1:15" ht="42" customHeight="1" x14ac:dyDescent="0.25">
      <c r="A470" s="65" t="s">
        <v>1153</v>
      </c>
      <c r="B470" s="351" t="s">
        <v>465</v>
      </c>
      <c r="C470" s="144" t="s">
        <v>51</v>
      </c>
      <c r="D470" s="143">
        <v>2018</v>
      </c>
      <c r="E470" s="195">
        <v>459.62</v>
      </c>
      <c r="F470" s="195">
        <v>459.62</v>
      </c>
      <c r="G470" s="6" t="s">
        <v>775</v>
      </c>
      <c r="H470" s="195">
        <v>459.62</v>
      </c>
      <c r="I470" s="6" t="s">
        <v>775</v>
      </c>
      <c r="J470" s="6" t="s">
        <v>775</v>
      </c>
      <c r="K470" s="6" t="s">
        <v>775</v>
      </c>
      <c r="L470" s="6" t="s">
        <v>775</v>
      </c>
      <c r="M470" s="144" t="s">
        <v>2444</v>
      </c>
      <c r="N470" s="144" t="s">
        <v>2223</v>
      </c>
      <c r="O470" s="114"/>
    </row>
    <row r="471" spans="1:15" ht="42" customHeight="1" x14ac:dyDescent="0.25">
      <c r="A471" s="65" t="s">
        <v>1154</v>
      </c>
      <c r="B471" s="351"/>
      <c r="C471" s="144" t="s">
        <v>51</v>
      </c>
      <c r="D471" s="143">
        <v>2018</v>
      </c>
      <c r="E471" s="143">
        <v>2313.9290000000001</v>
      </c>
      <c r="F471" s="143">
        <v>2313.9290000000001</v>
      </c>
      <c r="G471" s="6" t="s">
        <v>775</v>
      </c>
      <c r="H471" s="5">
        <v>2313.9290000000001</v>
      </c>
      <c r="I471" s="6" t="s">
        <v>775</v>
      </c>
      <c r="J471" s="6" t="s">
        <v>775</v>
      </c>
      <c r="K471" s="6" t="s">
        <v>775</v>
      </c>
      <c r="L471" s="6" t="s">
        <v>775</v>
      </c>
      <c r="M471" s="144" t="s">
        <v>2444</v>
      </c>
      <c r="N471" s="144" t="s">
        <v>2223</v>
      </c>
      <c r="O471" s="114"/>
    </row>
    <row r="472" spans="1:15" ht="51.75" customHeight="1" x14ac:dyDescent="0.25">
      <c r="A472" s="65" t="s">
        <v>2445</v>
      </c>
      <c r="B472" s="351"/>
      <c r="C472" s="144" t="s">
        <v>51</v>
      </c>
      <c r="D472" s="143">
        <v>2018</v>
      </c>
      <c r="E472" s="143">
        <v>402.29</v>
      </c>
      <c r="F472" s="143">
        <v>402.29</v>
      </c>
      <c r="G472" s="6" t="s">
        <v>775</v>
      </c>
      <c r="H472" s="143">
        <v>402.29</v>
      </c>
      <c r="I472" s="6" t="s">
        <v>775</v>
      </c>
      <c r="J472" s="6" t="s">
        <v>775</v>
      </c>
      <c r="K472" s="6" t="s">
        <v>775</v>
      </c>
      <c r="L472" s="6" t="s">
        <v>775</v>
      </c>
      <c r="M472" s="144" t="s">
        <v>2446</v>
      </c>
      <c r="N472" s="144" t="s">
        <v>2223</v>
      </c>
      <c r="O472" s="114"/>
    </row>
    <row r="473" spans="1:15" ht="102" customHeight="1" x14ac:dyDescent="0.25">
      <c r="A473" s="78" t="s">
        <v>1156</v>
      </c>
      <c r="B473" s="156" t="s">
        <v>1161</v>
      </c>
      <c r="C473" s="144" t="s">
        <v>2167</v>
      </c>
      <c r="D473" s="143">
        <v>2018</v>
      </c>
      <c r="E473" s="53">
        <v>3703.27</v>
      </c>
      <c r="F473" s="53">
        <v>3703.27</v>
      </c>
      <c r="G473" s="6" t="s">
        <v>775</v>
      </c>
      <c r="H473" s="195">
        <v>3703.27</v>
      </c>
      <c r="I473" s="6" t="s">
        <v>775</v>
      </c>
      <c r="J473" s="6" t="s">
        <v>775</v>
      </c>
      <c r="K473" s="6" t="s">
        <v>775</v>
      </c>
      <c r="L473" s="6" t="s">
        <v>775</v>
      </c>
      <c r="M473" s="144" t="s">
        <v>2447</v>
      </c>
      <c r="N473" s="144" t="s">
        <v>2223</v>
      </c>
      <c r="O473" s="114"/>
    </row>
    <row r="474" spans="1:15" ht="93.75" customHeight="1" x14ac:dyDescent="0.25">
      <c r="A474" s="65" t="s">
        <v>2448</v>
      </c>
      <c r="B474" s="156" t="s">
        <v>352</v>
      </c>
      <c r="C474" s="144" t="s">
        <v>42</v>
      </c>
      <c r="D474" s="143">
        <v>2018</v>
      </c>
      <c r="E474" s="143">
        <v>1213.56</v>
      </c>
      <c r="F474" s="143">
        <v>1213.56</v>
      </c>
      <c r="G474" s="6" t="s">
        <v>775</v>
      </c>
      <c r="H474" s="143">
        <v>1213.56</v>
      </c>
      <c r="I474" s="6" t="s">
        <v>775</v>
      </c>
      <c r="J474" s="6" t="s">
        <v>775</v>
      </c>
      <c r="K474" s="6" t="s">
        <v>775</v>
      </c>
      <c r="L474" s="6" t="s">
        <v>775</v>
      </c>
      <c r="M474" s="144" t="s">
        <v>2449</v>
      </c>
      <c r="N474" s="144" t="s">
        <v>2223</v>
      </c>
      <c r="O474" s="114"/>
    </row>
    <row r="475" spans="1:15" ht="63" customHeight="1" x14ac:dyDescent="0.25">
      <c r="A475" s="78" t="s">
        <v>2450</v>
      </c>
      <c r="B475" s="351" t="s">
        <v>1162</v>
      </c>
      <c r="C475" s="144" t="s">
        <v>344</v>
      </c>
      <c r="D475" s="143">
        <v>2018</v>
      </c>
      <c r="E475" s="53">
        <v>324.35300000000001</v>
      </c>
      <c r="F475" s="53">
        <v>324.35300000000001</v>
      </c>
      <c r="G475" s="6" t="s">
        <v>775</v>
      </c>
      <c r="H475" s="82">
        <v>324.35300000000001</v>
      </c>
      <c r="I475" s="6" t="s">
        <v>775</v>
      </c>
      <c r="J475" s="6" t="s">
        <v>775</v>
      </c>
      <c r="K475" s="6" t="s">
        <v>775</v>
      </c>
      <c r="L475" s="6" t="s">
        <v>775</v>
      </c>
      <c r="M475" s="144" t="s">
        <v>2451</v>
      </c>
      <c r="N475" s="144" t="s">
        <v>2223</v>
      </c>
      <c r="O475" s="114"/>
    </row>
    <row r="476" spans="1:15" ht="63" customHeight="1" x14ac:dyDescent="0.25">
      <c r="A476" s="156" t="s">
        <v>2452</v>
      </c>
      <c r="B476" s="351"/>
      <c r="C476" s="144" t="s">
        <v>344</v>
      </c>
      <c r="D476" s="143">
        <v>2018</v>
      </c>
      <c r="E476" s="143">
        <v>627.83900000000006</v>
      </c>
      <c r="F476" s="143">
        <v>627.83900000000006</v>
      </c>
      <c r="G476" s="6" t="s">
        <v>775</v>
      </c>
      <c r="H476" s="5">
        <v>627.83900000000006</v>
      </c>
      <c r="I476" s="6" t="s">
        <v>775</v>
      </c>
      <c r="J476" s="6" t="s">
        <v>775</v>
      </c>
      <c r="K476" s="6" t="s">
        <v>775</v>
      </c>
      <c r="L476" s="6" t="s">
        <v>775</v>
      </c>
      <c r="M476" s="144" t="s">
        <v>2451</v>
      </c>
      <c r="N476" s="144" t="s">
        <v>2223</v>
      </c>
      <c r="O476" s="114"/>
    </row>
    <row r="477" spans="1:15" ht="40.5" customHeight="1" x14ac:dyDescent="0.25">
      <c r="A477" s="65" t="s">
        <v>1157</v>
      </c>
      <c r="B477" s="351"/>
      <c r="C477" s="144" t="s">
        <v>344</v>
      </c>
      <c r="D477" s="143">
        <v>2018</v>
      </c>
      <c r="E477" s="143">
        <v>681.58</v>
      </c>
      <c r="F477" s="143">
        <v>681.58</v>
      </c>
      <c r="G477" s="6" t="s">
        <v>775</v>
      </c>
      <c r="H477" s="5">
        <v>681.58</v>
      </c>
      <c r="I477" s="6" t="s">
        <v>775</v>
      </c>
      <c r="J477" s="6" t="s">
        <v>775</v>
      </c>
      <c r="K477" s="6" t="s">
        <v>775</v>
      </c>
      <c r="L477" s="6" t="s">
        <v>775</v>
      </c>
      <c r="M477" s="144" t="s">
        <v>2451</v>
      </c>
      <c r="N477" s="144" t="s">
        <v>2223</v>
      </c>
      <c r="O477" s="114"/>
    </row>
    <row r="478" spans="1:15" ht="42" customHeight="1" x14ac:dyDescent="0.25">
      <c r="A478" s="78" t="s">
        <v>2453</v>
      </c>
      <c r="B478" s="351"/>
      <c r="C478" s="144" t="s">
        <v>344</v>
      </c>
      <c r="D478" s="143">
        <v>2018</v>
      </c>
      <c r="E478" s="143">
        <v>402.637</v>
      </c>
      <c r="F478" s="143">
        <v>402.637</v>
      </c>
      <c r="G478" s="6" t="s">
        <v>775</v>
      </c>
      <c r="H478" s="81">
        <v>402.637</v>
      </c>
      <c r="I478" s="6" t="s">
        <v>775</v>
      </c>
      <c r="J478" s="6" t="s">
        <v>775</v>
      </c>
      <c r="K478" s="6" t="s">
        <v>775</v>
      </c>
      <c r="L478" s="6" t="s">
        <v>775</v>
      </c>
      <c r="M478" s="144" t="s">
        <v>2451</v>
      </c>
      <c r="N478" s="144" t="s">
        <v>2223</v>
      </c>
      <c r="O478" s="114"/>
    </row>
    <row r="479" spans="1:15" ht="42.75" customHeight="1" x14ac:dyDescent="0.25">
      <c r="A479" s="78" t="s">
        <v>1158</v>
      </c>
      <c r="B479" s="351" t="s">
        <v>1163</v>
      </c>
      <c r="C479" s="144" t="s">
        <v>344</v>
      </c>
      <c r="D479" s="143">
        <v>2018</v>
      </c>
      <c r="E479" s="53">
        <v>736.83100000000002</v>
      </c>
      <c r="F479" s="53">
        <v>736.83100000000002</v>
      </c>
      <c r="G479" s="6" t="s">
        <v>775</v>
      </c>
      <c r="H479" s="5">
        <v>736.83100000000002</v>
      </c>
      <c r="I479" s="6" t="s">
        <v>775</v>
      </c>
      <c r="J479" s="6" t="s">
        <v>775</v>
      </c>
      <c r="K479" s="6" t="s">
        <v>775</v>
      </c>
      <c r="L479" s="6" t="s">
        <v>775</v>
      </c>
      <c r="M479" s="144" t="s">
        <v>2451</v>
      </c>
      <c r="N479" s="144" t="s">
        <v>2223</v>
      </c>
      <c r="O479" s="114"/>
    </row>
    <row r="480" spans="1:15" ht="39.75" customHeight="1" x14ac:dyDescent="0.25">
      <c r="A480" s="78" t="s">
        <v>1159</v>
      </c>
      <c r="B480" s="351"/>
      <c r="C480" s="144" t="s">
        <v>344</v>
      </c>
      <c r="D480" s="143">
        <v>2018</v>
      </c>
      <c r="E480" s="143">
        <v>816.822</v>
      </c>
      <c r="F480" s="143">
        <v>816.822</v>
      </c>
      <c r="G480" s="6" t="s">
        <v>775</v>
      </c>
      <c r="H480" s="79">
        <v>816.822</v>
      </c>
      <c r="I480" s="6" t="s">
        <v>775</v>
      </c>
      <c r="J480" s="6" t="s">
        <v>775</v>
      </c>
      <c r="K480" s="6" t="s">
        <v>775</v>
      </c>
      <c r="L480" s="6" t="s">
        <v>775</v>
      </c>
      <c r="M480" s="144" t="s">
        <v>2451</v>
      </c>
      <c r="N480" s="144" t="s">
        <v>2223</v>
      </c>
      <c r="O480" s="114"/>
    </row>
    <row r="481" spans="1:15" ht="105" customHeight="1" x14ac:dyDescent="0.25">
      <c r="A481" s="65" t="s">
        <v>1160</v>
      </c>
      <c r="B481" s="156" t="s">
        <v>1164</v>
      </c>
      <c r="C481" s="144" t="s">
        <v>2454</v>
      </c>
      <c r="D481" s="143">
        <v>2018</v>
      </c>
      <c r="E481" s="143">
        <v>380.06</v>
      </c>
      <c r="F481" s="143">
        <v>380.06</v>
      </c>
      <c r="G481" s="6" t="s">
        <v>775</v>
      </c>
      <c r="H481" s="5">
        <v>380.06</v>
      </c>
      <c r="I481" s="6" t="s">
        <v>775</v>
      </c>
      <c r="J481" s="6" t="s">
        <v>775</v>
      </c>
      <c r="K481" s="6" t="s">
        <v>775</v>
      </c>
      <c r="L481" s="6" t="s">
        <v>775</v>
      </c>
      <c r="M481" s="144" t="s">
        <v>2455</v>
      </c>
      <c r="N481" s="144" t="s">
        <v>2223</v>
      </c>
      <c r="O481" s="114"/>
    </row>
    <row r="482" spans="1:15" ht="14.25" customHeight="1" x14ac:dyDescent="0.25">
      <c r="A482" s="399" t="s">
        <v>902</v>
      </c>
      <c r="B482" s="399"/>
      <c r="C482" s="399"/>
      <c r="D482" s="399"/>
      <c r="E482" s="399"/>
      <c r="F482" s="399"/>
      <c r="G482" s="399"/>
      <c r="H482" s="399"/>
      <c r="I482" s="399"/>
      <c r="J482" s="399"/>
      <c r="K482" s="399"/>
      <c r="L482" s="399"/>
      <c r="M482" s="399"/>
      <c r="N482" s="399"/>
      <c r="O482" s="114"/>
    </row>
    <row r="483" spans="1:15" ht="52.5" customHeight="1" x14ac:dyDescent="0.25">
      <c r="A483" s="152" t="s">
        <v>2456</v>
      </c>
      <c r="B483" s="144" t="s">
        <v>481</v>
      </c>
      <c r="C483" s="144" t="s">
        <v>912</v>
      </c>
      <c r="D483" s="143" t="s">
        <v>48</v>
      </c>
      <c r="E483" s="143" t="s">
        <v>775</v>
      </c>
      <c r="F483" s="143" t="s">
        <v>913</v>
      </c>
      <c r="G483" s="143">
        <v>1843.5</v>
      </c>
      <c r="H483" s="6" t="s">
        <v>775</v>
      </c>
      <c r="I483" s="143">
        <v>1843.5</v>
      </c>
      <c r="J483" s="6" t="s">
        <v>775</v>
      </c>
      <c r="K483" s="6" t="s">
        <v>775</v>
      </c>
      <c r="L483" s="6" t="s">
        <v>775</v>
      </c>
      <c r="M483" s="152" t="s">
        <v>2457</v>
      </c>
      <c r="N483" s="144" t="s">
        <v>2223</v>
      </c>
      <c r="O483" s="114"/>
    </row>
    <row r="484" spans="1:15" ht="55.5" customHeight="1" x14ac:dyDescent="0.25">
      <c r="A484" s="152" t="s">
        <v>2458</v>
      </c>
      <c r="B484" s="144" t="s">
        <v>914</v>
      </c>
      <c r="C484" s="156" t="s">
        <v>912</v>
      </c>
      <c r="D484" s="143">
        <v>2018</v>
      </c>
      <c r="E484" s="143" t="s">
        <v>775</v>
      </c>
      <c r="F484" s="53">
        <v>1500</v>
      </c>
      <c r="G484" s="53">
        <v>1500</v>
      </c>
      <c r="H484" s="6" t="s">
        <v>775</v>
      </c>
      <c r="I484" s="53">
        <v>1500</v>
      </c>
      <c r="J484" s="6" t="s">
        <v>775</v>
      </c>
      <c r="K484" s="6" t="s">
        <v>775</v>
      </c>
      <c r="L484" s="6" t="s">
        <v>775</v>
      </c>
      <c r="M484" s="152" t="s">
        <v>2457</v>
      </c>
      <c r="N484" s="144" t="s">
        <v>2223</v>
      </c>
      <c r="O484" s="114"/>
    </row>
    <row r="485" spans="1:15" ht="51" customHeight="1" x14ac:dyDescent="0.25">
      <c r="A485" s="151" t="s">
        <v>915</v>
      </c>
      <c r="B485" s="353" t="s">
        <v>697</v>
      </c>
      <c r="C485" s="144" t="s">
        <v>42</v>
      </c>
      <c r="D485" s="143">
        <v>2018</v>
      </c>
      <c r="E485" s="143" t="s">
        <v>775</v>
      </c>
      <c r="F485" s="5">
        <v>525</v>
      </c>
      <c r="G485" s="5">
        <v>524.9</v>
      </c>
      <c r="H485" s="143">
        <v>524.9</v>
      </c>
      <c r="I485" s="6" t="s">
        <v>775</v>
      </c>
      <c r="J485" s="6" t="s">
        <v>775</v>
      </c>
      <c r="K485" s="6" t="s">
        <v>775</v>
      </c>
      <c r="L485" s="6" t="s">
        <v>775</v>
      </c>
      <c r="M485" s="152" t="s">
        <v>2457</v>
      </c>
      <c r="N485" s="144" t="s">
        <v>2223</v>
      </c>
      <c r="O485" s="114"/>
    </row>
    <row r="486" spans="1:15" ht="30" customHeight="1" x14ac:dyDescent="0.25">
      <c r="A486" s="144" t="s">
        <v>916</v>
      </c>
      <c r="B486" s="353"/>
      <c r="C486" s="144" t="s">
        <v>51</v>
      </c>
      <c r="D486" s="143">
        <v>2018</v>
      </c>
      <c r="E486" s="143" t="s">
        <v>775</v>
      </c>
      <c r="F486" s="143">
        <v>1494.2</v>
      </c>
      <c r="G486" s="143">
        <v>1494.2</v>
      </c>
      <c r="H486" s="143">
        <v>1494.2</v>
      </c>
      <c r="I486" s="6" t="s">
        <v>775</v>
      </c>
      <c r="J486" s="6" t="s">
        <v>775</v>
      </c>
      <c r="K486" s="6" t="s">
        <v>775</v>
      </c>
      <c r="L486" s="6" t="s">
        <v>775</v>
      </c>
      <c r="M486" s="156" t="s">
        <v>127</v>
      </c>
      <c r="N486" s="144" t="s">
        <v>2223</v>
      </c>
      <c r="O486" s="114"/>
    </row>
    <row r="487" spans="1:15" ht="43.5" customHeight="1" x14ac:dyDescent="0.25">
      <c r="A487" s="144" t="s">
        <v>917</v>
      </c>
      <c r="B487" s="353"/>
      <c r="C487" s="144" t="s">
        <v>51</v>
      </c>
      <c r="D487" s="143">
        <v>2018</v>
      </c>
      <c r="E487" s="143" t="s">
        <v>775</v>
      </c>
      <c r="F487" s="143">
        <v>1493.5</v>
      </c>
      <c r="G487" s="143">
        <v>1493.5</v>
      </c>
      <c r="H487" s="143">
        <v>1493.5</v>
      </c>
      <c r="I487" s="6" t="s">
        <v>775</v>
      </c>
      <c r="J487" s="6" t="s">
        <v>775</v>
      </c>
      <c r="K487" s="6" t="s">
        <v>775</v>
      </c>
      <c r="L487" s="6" t="s">
        <v>775</v>
      </c>
      <c r="M487" s="156" t="s">
        <v>127</v>
      </c>
      <c r="N487" s="144" t="s">
        <v>2223</v>
      </c>
      <c r="O487" s="114"/>
    </row>
    <row r="488" spans="1:15" ht="32.25" customHeight="1" x14ac:dyDescent="0.25">
      <c r="A488" s="144" t="s">
        <v>918</v>
      </c>
      <c r="B488" s="353" t="s">
        <v>908</v>
      </c>
      <c r="C488" s="144" t="s">
        <v>51</v>
      </c>
      <c r="D488" s="143">
        <v>2018</v>
      </c>
      <c r="E488" s="143" t="s">
        <v>775</v>
      </c>
      <c r="F488" s="143">
        <v>1475</v>
      </c>
      <c r="G488" s="143">
        <v>1475</v>
      </c>
      <c r="H488" s="143">
        <v>1475</v>
      </c>
      <c r="I488" s="6" t="s">
        <v>775</v>
      </c>
      <c r="J488" s="6" t="s">
        <v>775</v>
      </c>
      <c r="K488" s="6" t="s">
        <v>775</v>
      </c>
      <c r="L488" s="6" t="s">
        <v>775</v>
      </c>
      <c r="M488" s="156" t="s">
        <v>127</v>
      </c>
      <c r="N488" s="144" t="s">
        <v>2223</v>
      </c>
      <c r="O488" s="114"/>
    </row>
    <row r="489" spans="1:15" ht="30" customHeight="1" x14ac:dyDescent="0.25">
      <c r="A489" s="144" t="s">
        <v>919</v>
      </c>
      <c r="B489" s="353"/>
      <c r="C489" s="144" t="s">
        <v>51</v>
      </c>
      <c r="D489" s="143">
        <v>2018</v>
      </c>
      <c r="E489" s="143" t="s">
        <v>775</v>
      </c>
      <c r="F489" s="143">
        <v>200.3</v>
      </c>
      <c r="G489" s="5">
        <v>200.3</v>
      </c>
      <c r="H489" s="6" t="s">
        <v>775</v>
      </c>
      <c r="I489" s="6" t="s">
        <v>775</v>
      </c>
      <c r="J489" s="143">
        <v>200.3</v>
      </c>
      <c r="K489" s="6" t="s">
        <v>775</v>
      </c>
      <c r="L489" s="6" t="s">
        <v>775</v>
      </c>
      <c r="M489" s="156" t="s">
        <v>127</v>
      </c>
      <c r="N489" s="144" t="s">
        <v>2223</v>
      </c>
      <c r="O489" s="114"/>
    </row>
    <row r="490" spans="1:15" ht="32.25" customHeight="1" x14ac:dyDescent="0.25">
      <c r="A490" s="144" t="s">
        <v>920</v>
      </c>
      <c r="B490" s="353" t="s">
        <v>908</v>
      </c>
      <c r="C490" s="144" t="s">
        <v>51</v>
      </c>
      <c r="D490" s="143">
        <v>2018</v>
      </c>
      <c r="E490" s="143" t="s">
        <v>775</v>
      </c>
      <c r="F490" s="143">
        <v>597.70000000000005</v>
      </c>
      <c r="G490" s="143">
        <v>597.70000000000005</v>
      </c>
      <c r="H490" s="6" t="s">
        <v>775</v>
      </c>
      <c r="I490" s="6" t="s">
        <v>775</v>
      </c>
      <c r="J490" s="143">
        <v>597.70000000000005</v>
      </c>
      <c r="K490" s="6" t="s">
        <v>775</v>
      </c>
      <c r="L490" s="6" t="s">
        <v>775</v>
      </c>
      <c r="M490" s="156" t="s">
        <v>127</v>
      </c>
      <c r="N490" s="144" t="s">
        <v>2223</v>
      </c>
      <c r="O490" s="114"/>
    </row>
    <row r="491" spans="1:15" ht="30.75" customHeight="1" x14ac:dyDescent="0.25">
      <c r="A491" s="144" t="s">
        <v>921</v>
      </c>
      <c r="B491" s="353"/>
      <c r="C491" s="144" t="s">
        <v>51</v>
      </c>
      <c r="D491" s="143">
        <v>2018</v>
      </c>
      <c r="E491" s="143" t="s">
        <v>775</v>
      </c>
      <c r="F491" s="143">
        <v>598.1</v>
      </c>
      <c r="G491" s="143">
        <v>598.1</v>
      </c>
      <c r="H491" s="6" t="s">
        <v>775</v>
      </c>
      <c r="I491" s="6" t="s">
        <v>775</v>
      </c>
      <c r="J491" s="143">
        <v>598.1</v>
      </c>
      <c r="K491" s="6" t="s">
        <v>775</v>
      </c>
      <c r="L491" s="6" t="s">
        <v>775</v>
      </c>
      <c r="M491" s="156" t="s">
        <v>127</v>
      </c>
      <c r="N491" s="144" t="s">
        <v>2223</v>
      </c>
      <c r="O491" s="114"/>
    </row>
    <row r="492" spans="1:15" ht="73.5" customHeight="1" x14ac:dyDescent="0.25">
      <c r="A492" s="144" t="s">
        <v>922</v>
      </c>
      <c r="B492" s="353"/>
      <c r="C492" s="144" t="s">
        <v>51</v>
      </c>
      <c r="D492" s="143">
        <v>2018</v>
      </c>
      <c r="E492" s="143" t="s">
        <v>775</v>
      </c>
      <c r="F492" s="5">
        <v>65</v>
      </c>
      <c r="G492" s="6" t="s">
        <v>775</v>
      </c>
      <c r="H492" s="6" t="s">
        <v>775</v>
      </c>
      <c r="I492" s="6" t="s">
        <v>775</v>
      </c>
      <c r="J492" s="5">
        <v>65</v>
      </c>
      <c r="K492" s="6" t="s">
        <v>775</v>
      </c>
      <c r="L492" s="6" t="s">
        <v>775</v>
      </c>
      <c r="M492" s="156" t="s">
        <v>127</v>
      </c>
      <c r="N492" s="144" t="s">
        <v>2223</v>
      </c>
      <c r="O492" s="114"/>
    </row>
    <row r="493" spans="1:15" ht="13.5" customHeight="1" x14ac:dyDescent="0.25">
      <c r="A493" s="399" t="s">
        <v>936</v>
      </c>
      <c r="B493" s="399"/>
      <c r="C493" s="399"/>
      <c r="D493" s="399"/>
      <c r="E493" s="399"/>
      <c r="F493" s="399"/>
      <c r="G493" s="399"/>
      <c r="H493" s="399"/>
      <c r="I493" s="399"/>
      <c r="J493" s="399"/>
      <c r="K493" s="399"/>
      <c r="L493" s="399"/>
      <c r="M493" s="399"/>
      <c r="N493" s="399"/>
      <c r="O493" s="114"/>
    </row>
    <row r="494" spans="1:15" ht="50.25" customHeight="1" x14ac:dyDescent="0.25">
      <c r="A494" s="78" t="s">
        <v>1032</v>
      </c>
      <c r="B494" s="1" t="s">
        <v>481</v>
      </c>
      <c r="C494" s="86" t="s">
        <v>344</v>
      </c>
      <c r="D494" s="84">
        <v>2018</v>
      </c>
      <c r="E494" s="85">
        <v>1560</v>
      </c>
      <c r="F494" s="85" t="s">
        <v>1019</v>
      </c>
      <c r="G494" s="6" t="s">
        <v>775</v>
      </c>
      <c r="H494" s="85" t="s">
        <v>1019</v>
      </c>
      <c r="I494" s="6" t="s">
        <v>775</v>
      </c>
      <c r="J494" s="6" t="s">
        <v>775</v>
      </c>
      <c r="K494" s="6" t="s">
        <v>775</v>
      </c>
      <c r="L494" s="6" t="s">
        <v>775</v>
      </c>
      <c r="M494" s="86" t="s">
        <v>2459</v>
      </c>
      <c r="N494" s="144" t="s">
        <v>2223</v>
      </c>
      <c r="O494" s="114"/>
    </row>
    <row r="495" spans="1:15" ht="106.5" customHeight="1" x14ac:dyDescent="0.25">
      <c r="A495" s="78" t="s">
        <v>2460</v>
      </c>
      <c r="B495" s="1"/>
      <c r="C495" s="86" t="s">
        <v>344</v>
      </c>
      <c r="D495" s="84">
        <v>2018</v>
      </c>
      <c r="E495" s="85">
        <v>1255.5</v>
      </c>
      <c r="F495" s="85" t="s">
        <v>1020</v>
      </c>
      <c r="G495" s="6" t="s">
        <v>775</v>
      </c>
      <c r="H495" s="85" t="s">
        <v>1020</v>
      </c>
      <c r="I495" s="6" t="s">
        <v>775</v>
      </c>
      <c r="J495" s="6" t="s">
        <v>775</v>
      </c>
      <c r="K495" s="6" t="s">
        <v>775</v>
      </c>
      <c r="L495" s="6" t="s">
        <v>775</v>
      </c>
      <c r="M495" s="86" t="s">
        <v>2459</v>
      </c>
      <c r="N495" s="144" t="s">
        <v>2223</v>
      </c>
      <c r="O495" s="114"/>
    </row>
    <row r="496" spans="1:15" ht="31.5" customHeight="1" x14ac:dyDescent="0.25">
      <c r="A496" s="78" t="s">
        <v>1033</v>
      </c>
      <c r="B496" s="1"/>
      <c r="C496" s="86" t="s">
        <v>344</v>
      </c>
      <c r="D496" s="84">
        <v>2018</v>
      </c>
      <c r="E496" s="85">
        <v>876</v>
      </c>
      <c r="F496" s="85">
        <v>869.8</v>
      </c>
      <c r="G496" s="6" t="s">
        <v>775</v>
      </c>
      <c r="H496" s="85">
        <v>869.8</v>
      </c>
      <c r="I496" s="6" t="s">
        <v>775</v>
      </c>
      <c r="J496" s="6" t="s">
        <v>775</v>
      </c>
      <c r="K496" s="6" t="s">
        <v>775</v>
      </c>
      <c r="L496" s="6" t="s">
        <v>775</v>
      </c>
      <c r="M496" s="64" t="s">
        <v>2459</v>
      </c>
      <c r="N496" s="144" t="s">
        <v>2223</v>
      </c>
      <c r="O496" s="114"/>
    </row>
    <row r="497" spans="1:15" ht="51.75" customHeight="1" x14ac:dyDescent="0.25">
      <c r="A497" s="86" t="s">
        <v>2461</v>
      </c>
      <c r="B497" s="50" t="s">
        <v>516</v>
      </c>
      <c r="C497" s="86" t="s">
        <v>344</v>
      </c>
      <c r="D497" s="84">
        <v>2018</v>
      </c>
      <c r="E497" s="85">
        <v>200.8</v>
      </c>
      <c r="F497" s="85">
        <v>200.8</v>
      </c>
      <c r="G497" s="6" t="s">
        <v>775</v>
      </c>
      <c r="H497" s="85">
        <v>200.8</v>
      </c>
      <c r="I497" s="6" t="s">
        <v>775</v>
      </c>
      <c r="J497" s="6" t="s">
        <v>775</v>
      </c>
      <c r="K497" s="6" t="s">
        <v>775</v>
      </c>
      <c r="L497" s="6" t="s">
        <v>775</v>
      </c>
      <c r="M497" s="64" t="s">
        <v>2459</v>
      </c>
      <c r="N497" s="144" t="s">
        <v>2223</v>
      </c>
      <c r="O497" s="114"/>
    </row>
    <row r="498" spans="1:15" ht="51" customHeight="1" x14ac:dyDescent="0.25">
      <c r="A498" s="86" t="s">
        <v>2462</v>
      </c>
      <c r="B498" s="1" t="s">
        <v>516</v>
      </c>
      <c r="C498" s="86" t="s">
        <v>344</v>
      </c>
      <c r="D498" s="84">
        <v>2018</v>
      </c>
      <c r="E498" s="85">
        <v>242</v>
      </c>
      <c r="F498" s="85">
        <v>241.2</v>
      </c>
      <c r="G498" s="6" t="s">
        <v>775</v>
      </c>
      <c r="H498" s="85">
        <v>241.2</v>
      </c>
      <c r="I498" s="6" t="s">
        <v>775</v>
      </c>
      <c r="J498" s="6" t="s">
        <v>775</v>
      </c>
      <c r="K498" s="6" t="s">
        <v>775</v>
      </c>
      <c r="L498" s="6" t="s">
        <v>775</v>
      </c>
      <c r="M498" s="64" t="s">
        <v>2459</v>
      </c>
      <c r="N498" s="144" t="s">
        <v>2223</v>
      </c>
      <c r="O498" s="114"/>
    </row>
    <row r="499" spans="1:15" ht="51.75" customHeight="1" x14ac:dyDescent="0.25">
      <c r="A499" s="86" t="s">
        <v>2463</v>
      </c>
      <c r="B499" s="1"/>
      <c r="C499" s="86" t="s">
        <v>344</v>
      </c>
      <c r="D499" s="84">
        <v>2018</v>
      </c>
      <c r="E499" s="85">
        <v>63.6</v>
      </c>
      <c r="F499" s="85">
        <v>63.6</v>
      </c>
      <c r="G499" s="6" t="s">
        <v>775</v>
      </c>
      <c r="H499" s="85">
        <v>63.6</v>
      </c>
      <c r="I499" s="6" t="s">
        <v>775</v>
      </c>
      <c r="J499" s="6" t="s">
        <v>775</v>
      </c>
      <c r="K499" s="6" t="s">
        <v>775</v>
      </c>
      <c r="L499" s="6" t="s">
        <v>775</v>
      </c>
      <c r="M499" s="64" t="s">
        <v>2459</v>
      </c>
      <c r="N499" s="144" t="s">
        <v>2223</v>
      </c>
      <c r="O499" s="114"/>
    </row>
    <row r="500" spans="1:15" ht="51.75" customHeight="1" x14ac:dyDescent="0.25">
      <c r="A500" s="86" t="s">
        <v>2464</v>
      </c>
      <c r="B500" s="1"/>
      <c r="C500" s="86" t="s">
        <v>344</v>
      </c>
      <c r="D500" s="84">
        <v>2018</v>
      </c>
      <c r="E500" s="85">
        <v>157</v>
      </c>
      <c r="F500" s="85">
        <v>157</v>
      </c>
      <c r="G500" s="6" t="s">
        <v>775</v>
      </c>
      <c r="H500" s="85">
        <v>157</v>
      </c>
      <c r="I500" s="6" t="s">
        <v>775</v>
      </c>
      <c r="J500" s="6" t="s">
        <v>775</v>
      </c>
      <c r="K500" s="6" t="s">
        <v>775</v>
      </c>
      <c r="L500" s="6" t="s">
        <v>775</v>
      </c>
      <c r="M500" s="64" t="s">
        <v>2459</v>
      </c>
      <c r="N500" s="144" t="s">
        <v>2223</v>
      </c>
      <c r="O500" s="114"/>
    </row>
    <row r="501" spans="1:15" ht="52.5" customHeight="1" x14ac:dyDescent="0.25">
      <c r="A501" s="78" t="s">
        <v>2465</v>
      </c>
      <c r="B501" s="1"/>
      <c r="C501" s="86" t="s">
        <v>344</v>
      </c>
      <c r="D501" s="84">
        <v>2018</v>
      </c>
      <c r="E501" s="85">
        <v>86.2</v>
      </c>
      <c r="F501" s="85">
        <v>85.5</v>
      </c>
      <c r="G501" s="6" t="s">
        <v>775</v>
      </c>
      <c r="H501" s="85">
        <v>85.5</v>
      </c>
      <c r="I501" s="6" t="s">
        <v>775</v>
      </c>
      <c r="J501" s="6" t="s">
        <v>775</v>
      </c>
      <c r="K501" s="6" t="s">
        <v>775</v>
      </c>
      <c r="L501" s="6" t="s">
        <v>775</v>
      </c>
      <c r="M501" s="64" t="s">
        <v>2459</v>
      </c>
      <c r="N501" s="144" t="s">
        <v>2223</v>
      </c>
      <c r="O501" s="114"/>
    </row>
    <row r="502" spans="1:15" ht="52.5" customHeight="1" x14ac:dyDescent="0.25">
      <c r="A502" s="86" t="s">
        <v>2466</v>
      </c>
      <c r="B502" s="1"/>
      <c r="C502" s="86" t="s">
        <v>344</v>
      </c>
      <c r="D502" s="84">
        <v>2018</v>
      </c>
      <c r="E502" s="85">
        <v>119</v>
      </c>
      <c r="F502" s="85">
        <v>119</v>
      </c>
      <c r="G502" s="6" t="s">
        <v>775</v>
      </c>
      <c r="H502" s="85">
        <v>119</v>
      </c>
      <c r="I502" s="6" t="s">
        <v>775</v>
      </c>
      <c r="J502" s="6" t="s">
        <v>775</v>
      </c>
      <c r="K502" s="6" t="s">
        <v>775</v>
      </c>
      <c r="L502" s="6" t="s">
        <v>775</v>
      </c>
      <c r="M502" s="64" t="s">
        <v>2459</v>
      </c>
      <c r="N502" s="144" t="s">
        <v>2223</v>
      </c>
      <c r="O502" s="114"/>
    </row>
    <row r="503" spans="1:15" ht="42.75" customHeight="1" x14ac:dyDescent="0.25">
      <c r="A503" s="78" t="s">
        <v>1034</v>
      </c>
      <c r="B503" s="1"/>
      <c r="C503" s="86" t="s">
        <v>344</v>
      </c>
      <c r="D503" s="84">
        <v>2018</v>
      </c>
      <c r="E503" s="85">
        <v>684</v>
      </c>
      <c r="F503" s="85">
        <v>640.6</v>
      </c>
      <c r="G503" s="6" t="s">
        <v>775</v>
      </c>
      <c r="H503" s="85">
        <v>640.6</v>
      </c>
      <c r="I503" s="6" t="s">
        <v>775</v>
      </c>
      <c r="J503" s="6" t="s">
        <v>775</v>
      </c>
      <c r="K503" s="6" t="s">
        <v>775</v>
      </c>
      <c r="L503" s="6" t="s">
        <v>775</v>
      </c>
      <c r="M503" s="64" t="s">
        <v>2459</v>
      </c>
      <c r="N503" s="144" t="s">
        <v>2223</v>
      </c>
      <c r="O503" s="114"/>
    </row>
    <row r="504" spans="1:15" ht="72.75" customHeight="1" x14ac:dyDescent="0.25">
      <c r="A504" s="78" t="s">
        <v>2467</v>
      </c>
      <c r="B504" s="1"/>
      <c r="C504" s="86" t="s">
        <v>344</v>
      </c>
      <c r="D504" s="84">
        <v>2018</v>
      </c>
      <c r="E504" s="85">
        <v>197.5</v>
      </c>
      <c r="F504" s="85">
        <v>197.5</v>
      </c>
      <c r="G504" s="6" t="s">
        <v>775</v>
      </c>
      <c r="H504" s="85">
        <v>197.5</v>
      </c>
      <c r="I504" s="6" t="s">
        <v>775</v>
      </c>
      <c r="J504" s="6" t="s">
        <v>775</v>
      </c>
      <c r="K504" s="6" t="s">
        <v>775</v>
      </c>
      <c r="L504" s="6" t="s">
        <v>775</v>
      </c>
      <c r="M504" s="64" t="s">
        <v>2459</v>
      </c>
      <c r="N504" s="144" t="s">
        <v>2223</v>
      </c>
      <c r="O504" s="114"/>
    </row>
    <row r="505" spans="1:15" ht="72.75" customHeight="1" x14ac:dyDescent="0.25">
      <c r="A505" s="78" t="s">
        <v>2468</v>
      </c>
      <c r="B505" s="1" t="s">
        <v>516</v>
      </c>
      <c r="C505" s="86" t="s">
        <v>344</v>
      </c>
      <c r="D505" s="84">
        <v>2018</v>
      </c>
      <c r="E505" s="85">
        <v>148</v>
      </c>
      <c r="F505" s="85">
        <v>148</v>
      </c>
      <c r="G505" s="6" t="s">
        <v>775</v>
      </c>
      <c r="H505" s="85">
        <v>148</v>
      </c>
      <c r="I505" s="6" t="s">
        <v>775</v>
      </c>
      <c r="J505" s="6" t="s">
        <v>775</v>
      </c>
      <c r="K505" s="6" t="s">
        <v>775</v>
      </c>
      <c r="L505" s="6" t="s">
        <v>775</v>
      </c>
      <c r="M505" s="64" t="s">
        <v>2459</v>
      </c>
      <c r="N505" s="144" t="s">
        <v>2223</v>
      </c>
      <c r="O505" s="114"/>
    </row>
    <row r="506" spans="1:15" ht="62.25" customHeight="1" x14ac:dyDescent="0.25">
      <c r="A506" s="78" t="s">
        <v>2469</v>
      </c>
      <c r="B506" s="1"/>
      <c r="C506" s="86" t="s">
        <v>344</v>
      </c>
      <c r="D506" s="84">
        <v>2018</v>
      </c>
      <c r="E506" s="85" t="s">
        <v>1022</v>
      </c>
      <c r="F506" s="85" t="s">
        <v>1022</v>
      </c>
      <c r="G506" s="6" t="s">
        <v>775</v>
      </c>
      <c r="H506" s="85" t="s">
        <v>1022</v>
      </c>
      <c r="I506" s="6" t="s">
        <v>775</v>
      </c>
      <c r="J506" s="6" t="s">
        <v>775</v>
      </c>
      <c r="K506" s="6" t="s">
        <v>775</v>
      </c>
      <c r="L506" s="6" t="s">
        <v>775</v>
      </c>
      <c r="M506" s="64" t="s">
        <v>2459</v>
      </c>
      <c r="N506" s="144" t="s">
        <v>2223</v>
      </c>
      <c r="O506" s="114"/>
    </row>
    <row r="507" spans="1:15" ht="51" customHeight="1" x14ac:dyDescent="0.25">
      <c r="A507" s="78" t="s">
        <v>1035</v>
      </c>
      <c r="B507" s="1"/>
      <c r="C507" s="86" t="s">
        <v>344</v>
      </c>
      <c r="D507" s="84">
        <v>2018</v>
      </c>
      <c r="E507" s="85">
        <v>121.8</v>
      </c>
      <c r="F507" s="85">
        <v>121.8</v>
      </c>
      <c r="G507" s="6" t="s">
        <v>775</v>
      </c>
      <c r="H507" s="85">
        <v>121.8</v>
      </c>
      <c r="I507" s="6" t="s">
        <v>775</v>
      </c>
      <c r="J507" s="6" t="s">
        <v>775</v>
      </c>
      <c r="K507" s="6" t="s">
        <v>775</v>
      </c>
      <c r="L507" s="6" t="s">
        <v>775</v>
      </c>
      <c r="M507" s="64" t="s">
        <v>2459</v>
      </c>
      <c r="N507" s="144" t="s">
        <v>2223</v>
      </c>
      <c r="O507" s="114"/>
    </row>
    <row r="508" spans="1:15" ht="54" customHeight="1" x14ac:dyDescent="0.25">
      <c r="A508" s="78" t="s">
        <v>1036</v>
      </c>
      <c r="B508" s="1"/>
      <c r="C508" s="86" t="s">
        <v>344</v>
      </c>
      <c r="D508" s="84">
        <v>2018</v>
      </c>
      <c r="E508" s="85">
        <v>75.900000000000006</v>
      </c>
      <c r="F508" s="85">
        <v>71.400000000000006</v>
      </c>
      <c r="G508" s="6" t="s">
        <v>775</v>
      </c>
      <c r="H508" s="85">
        <v>71.400000000000006</v>
      </c>
      <c r="I508" s="6" t="s">
        <v>775</v>
      </c>
      <c r="J508" s="6" t="s">
        <v>775</v>
      </c>
      <c r="K508" s="6" t="s">
        <v>775</v>
      </c>
      <c r="L508" s="6" t="s">
        <v>775</v>
      </c>
      <c r="M508" s="64" t="s">
        <v>2459</v>
      </c>
      <c r="N508" s="144" t="s">
        <v>2223</v>
      </c>
      <c r="O508" s="114"/>
    </row>
    <row r="509" spans="1:15" ht="125.25" customHeight="1" x14ac:dyDescent="0.25">
      <c r="A509" s="156" t="s">
        <v>2470</v>
      </c>
      <c r="B509" s="152" t="s">
        <v>1023</v>
      </c>
      <c r="C509" s="68" t="s">
        <v>51</v>
      </c>
      <c r="D509" s="87">
        <v>2018</v>
      </c>
      <c r="E509" s="88">
        <v>294.26</v>
      </c>
      <c r="F509" s="88">
        <v>294.26</v>
      </c>
      <c r="G509" s="6" t="s">
        <v>775</v>
      </c>
      <c r="H509" s="88">
        <v>294.26</v>
      </c>
      <c r="I509" s="6" t="s">
        <v>775</v>
      </c>
      <c r="J509" s="6" t="s">
        <v>775</v>
      </c>
      <c r="K509" s="6" t="s">
        <v>775</v>
      </c>
      <c r="L509" s="6" t="s">
        <v>775</v>
      </c>
      <c r="M509" s="68" t="s">
        <v>2471</v>
      </c>
      <c r="N509" s="144" t="s">
        <v>2223</v>
      </c>
      <c r="O509" s="114"/>
    </row>
    <row r="510" spans="1:15" ht="63" customHeight="1" x14ac:dyDescent="0.25">
      <c r="A510" s="65" t="s">
        <v>1037</v>
      </c>
      <c r="B510" s="1" t="s">
        <v>1024</v>
      </c>
      <c r="C510" s="68" t="s">
        <v>51</v>
      </c>
      <c r="D510" s="87">
        <v>2018</v>
      </c>
      <c r="E510" s="88">
        <v>188</v>
      </c>
      <c r="F510" s="88">
        <v>188</v>
      </c>
      <c r="G510" s="6" t="s">
        <v>775</v>
      </c>
      <c r="H510" s="88">
        <v>188</v>
      </c>
      <c r="I510" s="6" t="s">
        <v>775</v>
      </c>
      <c r="J510" s="6" t="s">
        <v>775</v>
      </c>
      <c r="K510" s="6" t="s">
        <v>775</v>
      </c>
      <c r="L510" s="6" t="s">
        <v>775</v>
      </c>
      <c r="M510" s="68" t="s">
        <v>2471</v>
      </c>
      <c r="N510" s="144" t="s">
        <v>2223</v>
      </c>
      <c r="O510" s="114"/>
    </row>
    <row r="511" spans="1:15" ht="61.5" customHeight="1" x14ac:dyDescent="0.25">
      <c r="A511" s="65" t="s">
        <v>1038</v>
      </c>
      <c r="B511" s="1"/>
      <c r="C511" s="68" t="s">
        <v>51</v>
      </c>
      <c r="D511" s="87">
        <v>2018</v>
      </c>
      <c r="E511" s="88">
        <v>206</v>
      </c>
      <c r="F511" s="88">
        <v>206</v>
      </c>
      <c r="G511" s="6" t="s">
        <v>775</v>
      </c>
      <c r="H511" s="88">
        <v>206</v>
      </c>
      <c r="I511" s="6" t="s">
        <v>775</v>
      </c>
      <c r="J511" s="6" t="s">
        <v>775</v>
      </c>
      <c r="K511" s="6" t="s">
        <v>775</v>
      </c>
      <c r="L511" s="6" t="s">
        <v>775</v>
      </c>
      <c r="M511" s="68" t="s">
        <v>2471</v>
      </c>
      <c r="N511" s="144" t="s">
        <v>2223</v>
      </c>
      <c r="O511" s="114"/>
    </row>
    <row r="512" spans="1:15" ht="93" customHeight="1" x14ac:dyDescent="0.25">
      <c r="A512" s="156" t="s">
        <v>1039</v>
      </c>
      <c r="B512" s="1"/>
      <c r="C512" s="68" t="s">
        <v>51</v>
      </c>
      <c r="D512" s="87">
        <v>2018</v>
      </c>
      <c r="E512" s="88">
        <v>633.5</v>
      </c>
      <c r="F512" s="88">
        <v>633.5</v>
      </c>
      <c r="G512" s="6" t="s">
        <v>775</v>
      </c>
      <c r="H512" s="88">
        <v>633.5</v>
      </c>
      <c r="I512" s="6" t="s">
        <v>775</v>
      </c>
      <c r="J512" s="6" t="s">
        <v>775</v>
      </c>
      <c r="K512" s="6" t="s">
        <v>775</v>
      </c>
      <c r="L512" s="6" t="s">
        <v>775</v>
      </c>
      <c r="M512" s="148" t="s">
        <v>2472</v>
      </c>
      <c r="N512" s="144" t="s">
        <v>2223</v>
      </c>
      <c r="O512" s="114"/>
    </row>
    <row r="513" spans="1:15" ht="64.5" customHeight="1" x14ac:dyDescent="0.25">
      <c r="A513" s="156" t="s">
        <v>1040</v>
      </c>
      <c r="B513" s="400" t="s">
        <v>527</v>
      </c>
      <c r="C513" s="68" t="s">
        <v>331</v>
      </c>
      <c r="D513" s="87">
        <v>2018</v>
      </c>
      <c r="E513" s="88">
        <v>275</v>
      </c>
      <c r="F513" s="88">
        <v>271.7</v>
      </c>
      <c r="G513" s="6" t="s">
        <v>775</v>
      </c>
      <c r="H513" s="88">
        <v>271.7</v>
      </c>
      <c r="I513" s="6" t="s">
        <v>775</v>
      </c>
      <c r="J513" s="6" t="s">
        <v>775</v>
      </c>
      <c r="K513" s="6" t="s">
        <v>775</v>
      </c>
      <c r="L513" s="6" t="s">
        <v>775</v>
      </c>
      <c r="M513" s="68" t="s">
        <v>2473</v>
      </c>
      <c r="N513" s="144" t="s">
        <v>2223</v>
      </c>
      <c r="O513" s="114"/>
    </row>
    <row r="514" spans="1:15" ht="93" customHeight="1" x14ac:dyDescent="0.25">
      <c r="A514" s="156" t="s">
        <v>1041</v>
      </c>
      <c r="B514" s="400"/>
      <c r="C514" s="68" t="s">
        <v>51</v>
      </c>
      <c r="D514" s="87">
        <v>2018</v>
      </c>
      <c r="E514" s="88">
        <v>283.60000000000002</v>
      </c>
      <c r="F514" s="88">
        <v>283.60000000000002</v>
      </c>
      <c r="G514" s="6" t="s">
        <v>775</v>
      </c>
      <c r="H514" s="88">
        <v>283.60000000000002</v>
      </c>
      <c r="I514" s="6" t="s">
        <v>775</v>
      </c>
      <c r="J514" s="6" t="s">
        <v>775</v>
      </c>
      <c r="K514" s="6" t="s">
        <v>775</v>
      </c>
      <c r="L514" s="6" t="s">
        <v>775</v>
      </c>
      <c r="M514" s="68" t="s">
        <v>2471</v>
      </c>
      <c r="N514" s="144" t="s">
        <v>2223</v>
      </c>
      <c r="O514" s="114"/>
    </row>
    <row r="515" spans="1:15" ht="133.5" customHeight="1" x14ac:dyDescent="0.25">
      <c r="A515" s="156" t="s">
        <v>1042</v>
      </c>
      <c r="B515" s="1" t="s">
        <v>1002</v>
      </c>
      <c r="C515" s="68" t="s">
        <v>51</v>
      </c>
      <c r="D515" s="87">
        <v>2018</v>
      </c>
      <c r="E515" s="88">
        <v>107</v>
      </c>
      <c r="F515" s="88">
        <v>107</v>
      </c>
      <c r="G515" s="6" t="s">
        <v>775</v>
      </c>
      <c r="H515" s="88">
        <v>107</v>
      </c>
      <c r="I515" s="6" t="s">
        <v>775</v>
      </c>
      <c r="J515" s="6" t="s">
        <v>775</v>
      </c>
      <c r="K515" s="6" t="s">
        <v>775</v>
      </c>
      <c r="L515" s="6" t="s">
        <v>775</v>
      </c>
      <c r="M515" s="68" t="s">
        <v>2471</v>
      </c>
      <c r="N515" s="144" t="s">
        <v>2223</v>
      </c>
      <c r="O515" s="114"/>
    </row>
    <row r="516" spans="1:15" ht="44.25" customHeight="1" x14ac:dyDescent="0.25">
      <c r="A516" s="156" t="s">
        <v>1025</v>
      </c>
      <c r="B516" s="1"/>
      <c r="C516" s="68" t="s">
        <v>331</v>
      </c>
      <c r="D516" s="87">
        <v>2018</v>
      </c>
      <c r="E516" s="88">
        <v>400</v>
      </c>
      <c r="F516" s="88">
        <v>400</v>
      </c>
      <c r="G516" s="6" t="s">
        <v>775</v>
      </c>
      <c r="H516" s="88">
        <v>400</v>
      </c>
      <c r="I516" s="6" t="s">
        <v>775</v>
      </c>
      <c r="J516" s="6" t="s">
        <v>775</v>
      </c>
      <c r="K516" s="6" t="s">
        <v>775</v>
      </c>
      <c r="L516" s="6" t="s">
        <v>775</v>
      </c>
      <c r="M516" s="148" t="s">
        <v>2474</v>
      </c>
      <c r="N516" s="144" t="s">
        <v>2223</v>
      </c>
      <c r="O516" s="114"/>
    </row>
    <row r="517" spans="1:15" ht="23.25" customHeight="1" x14ac:dyDescent="0.25">
      <c r="A517" s="156" t="s">
        <v>1043</v>
      </c>
      <c r="B517" s="1"/>
      <c r="C517" s="68" t="s">
        <v>331</v>
      </c>
      <c r="D517" s="87">
        <v>2018</v>
      </c>
      <c r="E517" s="88">
        <v>253.4</v>
      </c>
      <c r="F517" s="88">
        <v>253.4</v>
      </c>
      <c r="G517" s="6" t="s">
        <v>775</v>
      </c>
      <c r="H517" s="88">
        <v>253.4</v>
      </c>
      <c r="I517" s="6" t="s">
        <v>775</v>
      </c>
      <c r="J517" s="6" t="s">
        <v>775</v>
      </c>
      <c r="K517" s="6" t="s">
        <v>775</v>
      </c>
      <c r="L517" s="6" t="s">
        <v>775</v>
      </c>
      <c r="M517" s="148" t="s">
        <v>2474</v>
      </c>
      <c r="N517" s="144" t="s">
        <v>2223</v>
      </c>
      <c r="O517" s="114"/>
    </row>
    <row r="518" spans="1:15" ht="42.75" customHeight="1" x14ac:dyDescent="0.25">
      <c r="A518" s="156" t="s">
        <v>2475</v>
      </c>
      <c r="B518" s="1"/>
      <c r="C518" s="68" t="s">
        <v>331</v>
      </c>
      <c r="D518" s="87">
        <v>2018</v>
      </c>
      <c r="E518" s="88">
        <v>300</v>
      </c>
      <c r="F518" s="88">
        <v>296.5</v>
      </c>
      <c r="G518" s="6" t="s">
        <v>775</v>
      </c>
      <c r="H518" s="88">
        <v>296.5</v>
      </c>
      <c r="I518" s="6" t="s">
        <v>775</v>
      </c>
      <c r="J518" s="6" t="s">
        <v>775</v>
      </c>
      <c r="K518" s="6" t="s">
        <v>775</v>
      </c>
      <c r="L518" s="6" t="s">
        <v>775</v>
      </c>
      <c r="M518" s="148" t="s">
        <v>2474</v>
      </c>
      <c r="N518" s="144" t="s">
        <v>2223</v>
      </c>
      <c r="O518" s="114"/>
    </row>
    <row r="519" spans="1:15" ht="41.25" customHeight="1" x14ac:dyDescent="0.25">
      <c r="A519" s="156" t="s">
        <v>1044</v>
      </c>
      <c r="B519" s="1"/>
      <c r="C519" s="68" t="s">
        <v>331</v>
      </c>
      <c r="D519" s="87">
        <v>2018</v>
      </c>
      <c r="E519" s="88">
        <v>170.9</v>
      </c>
      <c r="F519" s="88">
        <v>170.9</v>
      </c>
      <c r="G519" s="6" t="s">
        <v>775</v>
      </c>
      <c r="H519" s="88">
        <v>170.9</v>
      </c>
      <c r="I519" s="6" t="s">
        <v>775</v>
      </c>
      <c r="J519" s="6" t="s">
        <v>775</v>
      </c>
      <c r="K519" s="6" t="s">
        <v>775</v>
      </c>
      <c r="L519" s="6" t="s">
        <v>775</v>
      </c>
      <c r="M519" s="148" t="s">
        <v>2474</v>
      </c>
      <c r="N519" s="144" t="s">
        <v>2223</v>
      </c>
      <c r="O519" s="114"/>
    </row>
    <row r="520" spans="1:15" ht="63" customHeight="1" x14ac:dyDescent="0.25">
      <c r="A520" s="156" t="s">
        <v>1045</v>
      </c>
      <c r="B520" s="152" t="s">
        <v>1026</v>
      </c>
      <c r="C520" s="68" t="s">
        <v>368</v>
      </c>
      <c r="D520" s="87">
        <v>2018</v>
      </c>
      <c r="E520" s="88">
        <v>60</v>
      </c>
      <c r="F520" s="88">
        <v>59.7</v>
      </c>
      <c r="G520" s="6" t="s">
        <v>775</v>
      </c>
      <c r="H520" s="88">
        <v>59.7</v>
      </c>
      <c r="I520" s="6" t="s">
        <v>775</v>
      </c>
      <c r="J520" s="6" t="s">
        <v>775</v>
      </c>
      <c r="K520" s="6" t="s">
        <v>775</v>
      </c>
      <c r="L520" s="6" t="s">
        <v>775</v>
      </c>
      <c r="M520" s="148" t="s">
        <v>2476</v>
      </c>
      <c r="N520" s="144" t="s">
        <v>2223</v>
      </c>
      <c r="O520" s="114"/>
    </row>
    <row r="521" spans="1:15" ht="40.5" customHeight="1" x14ac:dyDescent="0.25">
      <c r="A521" s="65" t="s">
        <v>1046</v>
      </c>
      <c r="B521" s="152" t="s">
        <v>1006</v>
      </c>
      <c r="C521" s="68" t="s">
        <v>42</v>
      </c>
      <c r="D521" s="87">
        <v>2018</v>
      </c>
      <c r="E521" s="88">
        <v>99</v>
      </c>
      <c r="F521" s="88">
        <v>99</v>
      </c>
      <c r="G521" s="6" t="s">
        <v>775</v>
      </c>
      <c r="H521" s="88">
        <v>99</v>
      </c>
      <c r="I521" s="6" t="s">
        <v>775</v>
      </c>
      <c r="J521" s="6" t="s">
        <v>775</v>
      </c>
      <c r="K521" s="6" t="s">
        <v>775</v>
      </c>
      <c r="L521" s="6" t="s">
        <v>775</v>
      </c>
      <c r="M521" s="68" t="s">
        <v>2477</v>
      </c>
      <c r="N521" s="144" t="s">
        <v>2223</v>
      </c>
      <c r="O521" s="114"/>
    </row>
    <row r="522" spans="1:15" ht="51.75" customHeight="1" x14ac:dyDescent="0.25">
      <c r="A522" s="65" t="s">
        <v>1047</v>
      </c>
      <c r="B522" s="1" t="s">
        <v>1006</v>
      </c>
      <c r="C522" s="68" t="s">
        <v>42</v>
      </c>
      <c r="D522" s="87">
        <v>2018</v>
      </c>
      <c r="E522" s="90">
        <v>667</v>
      </c>
      <c r="F522" s="90">
        <v>667</v>
      </c>
      <c r="G522" s="6" t="s">
        <v>775</v>
      </c>
      <c r="H522" s="90">
        <v>667</v>
      </c>
      <c r="I522" s="6" t="s">
        <v>775</v>
      </c>
      <c r="J522" s="6" t="s">
        <v>775</v>
      </c>
      <c r="K522" s="6" t="s">
        <v>775</v>
      </c>
      <c r="L522" s="6" t="s">
        <v>775</v>
      </c>
      <c r="M522" s="68" t="s">
        <v>2477</v>
      </c>
      <c r="N522" s="144" t="s">
        <v>2223</v>
      </c>
      <c r="O522" s="114"/>
    </row>
    <row r="523" spans="1:15" ht="33.75" customHeight="1" x14ac:dyDescent="0.25">
      <c r="A523" s="156" t="s">
        <v>2478</v>
      </c>
      <c r="B523" s="1"/>
      <c r="C523" s="68" t="s">
        <v>42</v>
      </c>
      <c r="D523" s="87">
        <v>2018</v>
      </c>
      <c r="E523" s="88">
        <v>173</v>
      </c>
      <c r="F523" s="88">
        <v>169.6</v>
      </c>
      <c r="G523" s="6" t="s">
        <v>775</v>
      </c>
      <c r="H523" s="88">
        <v>169.6</v>
      </c>
      <c r="I523" s="6" t="s">
        <v>775</v>
      </c>
      <c r="J523" s="6" t="s">
        <v>775</v>
      </c>
      <c r="K523" s="6" t="s">
        <v>775</v>
      </c>
      <c r="L523" s="6" t="s">
        <v>775</v>
      </c>
      <c r="M523" s="148" t="s">
        <v>2472</v>
      </c>
      <c r="N523" s="144" t="s">
        <v>2223</v>
      </c>
      <c r="O523" s="114"/>
    </row>
    <row r="524" spans="1:15" ht="24" customHeight="1" x14ac:dyDescent="0.25">
      <c r="A524" s="156" t="s">
        <v>1048</v>
      </c>
      <c r="B524" s="1"/>
      <c r="C524" s="68" t="s">
        <v>42</v>
      </c>
      <c r="D524" s="87">
        <v>2018</v>
      </c>
      <c r="E524" s="88">
        <v>123</v>
      </c>
      <c r="F524" s="88">
        <v>122.4</v>
      </c>
      <c r="G524" s="6" t="s">
        <v>775</v>
      </c>
      <c r="H524" s="88">
        <v>122.4</v>
      </c>
      <c r="I524" s="6" t="s">
        <v>775</v>
      </c>
      <c r="J524" s="6" t="s">
        <v>775</v>
      </c>
      <c r="K524" s="6" t="s">
        <v>775</v>
      </c>
      <c r="L524" s="6" t="s">
        <v>775</v>
      </c>
      <c r="M524" s="148" t="s">
        <v>2479</v>
      </c>
      <c r="N524" s="144" t="s">
        <v>2223</v>
      </c>
      <c r="O524" s="114"/>
    </row>
    <row r="525" spans="1:15" ht="35.25" customHeight="1" x14ac:dyDescent="0.25">
      <c r="A525" s="156" t="s">
        <v>1049</v>
      </c>
      <c r="B525" s="1"/>
      <c r="C525" s="68" t="s">
        <v>42</v>
      </c>
      <c r="D525" s="87">
        <v>2018</v>
      </c>
      <c r="E525" s="88">
        <v>157.6</v>
      </c>
      <c r="F525" s="88">
        <v>157.6</v>
      </c>
      <c r="G525" s="6" t="s">
        <v>775</v>
      </c>
      <c r="H525" s="88">
        <v>157.6</v>
      </c>
      <c r="I525" s="6" t="s">
        <v>775</v>
      </c>
      <c r="J525" s="6" t="s">
        <v>775</v>
      </c>
      <c r="K525" s="6" t="s">
        <v>775</v>
      </c>
      <c r="L525" s="6" t="s">
        <v>775</v>
      </c>
      <c r="M525" s="148" t="s">
        <v>2479</v>
      </c>
      <c r="N525" s="144" t="s">
        <v>2223</v>
      </c>
      <c r="O525" s="114"/>
    </row>
    <row r="526" spans="1:15" ht="54.75" customHeight="1" x14ac:dyDescent="0.25">
      <c r="A526" s="156" t="s">
        <v>2480</v>
      </c>
      <c r="B526" s="1"/>
      <c r="C526" s="68" t="s">
        <v>42</v>
      </c>
      <c r="D526" s="87">
        <v>2018</v>
      </c>
      <c r="E526" s="88">
        <v>530</v>
      </c>
      <c r="F526" s="88">
        <v>530</v>
      </c>
      <c r="G526" s="6" t="s">
        <v>775</v>
      </c>
      <c r="H526" s="88">
        <v>530</v>
      </c>
      <c r="I526" s="6" t="s">
        <v>775</v>
      </c>
      <c r="J526" s="6" t="s">
        <v>775</v>
      </c>
      <c r="K526" s="6" t="s">
        <v>775</v>
      </c>
      <c r="L526" s="6" t="s">
        <v>775</v>
      </c>
      <c r="M526" s="148" t="s">
        <v>2472</v>
      </c>
      <c r="N526" s="144" t="s">
        <v>2223</v>
      </c>
      <c r="O526" s="114"/>
    </row>
    <row r="527" spans="1:15" ht="21" customHeight="1" x14ac:dyDescent="0.25">
      <c r="A527" s="156" t="s">
        <v>1051</v>
      </c>
      <c r="B527" s="1"/>
      <c r="C527" s="68" t="s">
        <v>344</v>
      </c>
      <c r="D527" s="87">
        <v>2018</v>
      </c>
      <c r="E527" s="88">
        <v>310.89999999999998</v>
      </c>
      <c r="F527" s="88">
        <v>310.89999999999998</v>
      </c>
      <c r="G527" s="6" t="s">
        <v>775</v>
      </c>
      <c r="H527" s="88">
        <v>310.89999999999998</v>
      </c>
      <c r="I527" s="6" t="s">
        <v>775</v>
      </c>
      <c r="J527" s="6" t="s">
        <v>775</v>
      </c>
      <c r="K527" s="6" t="s">
        <v>775</v>
      </c>
      <c r="L527" s="6" t="s">
        <v>775</v>
      </c>
      <c r="M527" s="148" t="s">
        <v>2472</v>
      </c>
      <c r="N527" s="144" t="s">
        <v>2223</v>
      </c>
      <c r="O527" s="114"/>
    </row>
    <row r="528" spans="1:15" ht="43.5" customHeight="1" x14ac:dyDescent="0.25">
      <c r="A528" s="156" t="s">
        <v>1052</v>
      </c>
      <c r="B528" s="1"/>
      <c r="C528" s="68" t="s">
        <v>344</v>
      </c>
      <c r="D528" s="87">
        <v>2018</v>
      </c>
      <c r="E528" s="88">
        <v>216.7</v>
      </c>
      <c r="F528" s="88">
        <v>216.7</v>
      </c>
      <c r="G528" s="6" t="s">
        <v>775</v>
      </c>
      <c r="H528" s="88">
        <v>216.7</v>
      </c>
      <c r="I528" s="6" t="s">
        <v>775</v>
      </c>
      <c r="J528" s="6" t="s">
        <v>775</v>
      </c>
      <c r="K528" s="6" t="s">
        <v>775</v>
      </c>
      <c r="L528" s="6" t="s">
        <v>775</v>
      </c>
      <c r="M528" s="148" t="s">
        <v>2472</v>
      </c>
      <c r="N528" s="144" t="s">
        <v>2223</v>
      </c>
      <c r="O528" s="114"/>
    </row>
    <row r="529" spans="1:15" ht="31.5" customHeight="1" x14ac:dyDescent="0.25">
      <c r="A529" s="156" t="s">
        <v>1053</v>
      </c>
      <c r="B529" s="1"/>
      <c r="C529" s="68" t="s">
        <v>42</v>
      </c>
      <c r="D529" s="87">
        <v>2018</v>
      </c>
      <c r="E529" s="88">
        <v>668.3</v>
      </c>
      <c r="F529" s="88">
        <v>668.3</v>
      </c>
      <c r="G529" s="6" t="s">
        <v>775</v>
      </c>
      <c r="H529" s="88">
        <v>668.3</v>
      </c>
      <c r="I529" s="6" t="s">
        <v>775</v>
      </c>
      <c r="J529" s="6" t="s">
        <v>775</v>
      </c>
      <c r="K529" s="6" t="s">
        <v>775</v>
      </c>
      <c r="L529" s="6" t="s">
        <v>775</v>
      </c>
      <c r="M529" s="148" t="s">
        <v>2472</v>
      </c>
      <c r="N529" s="144" t="s">
        <v>2223</v>
      </c>
      <c r="O529" s="114"/>
    </row>
    <row r="530" spans="1:15" ht="72.75" customHeight="1" x14ac:dyDescent="0.25">
      <c r="A530" s="156" t="s">
        <v>1054</v>
      </c>
      <c r="B530" s="1"/>
      <c r="C530" s="68" t="s">
        <v>42</v>
      </c>
      <c r="D530" s="87">
        <v>2018</v>
      </c>
      <c r="E530" s="88">
        <v>549</v>
      </c>
      <c r="F530" s="88">
        <v>528.70000000000005</v>
      </c>
      <c r="G530" s="6" t="s">
        <v>775</v>
      </c>
      <c r="H530" s="88">
        <v>528.70000000000005</v>
      </c>
      <c r="I530" s="6" t="s">
        <v>775</v>
      </c>
      <c r="J530" s="6" t="s">
        <v>775</v>
      </c>
      <c r="K530" s="6" t="s">
        <v>775</v>
      </c>
      <c r="L530" s="6" t="s">
        <v>775</v>
      </c>
      <c r="M530" s="148" t="s">
        <v>2472</v>
      </c>
      <c r="N530" s="144" t="s">
        <v>2223</v>
      </c>
      <c r="O530" s="114"/>
    </row>
    <row r="531" spans="1:15" ht="31.5" customHeight="1" x14ac:dyDescent="0.25">
      <c r="A531" s="156" t="s">
        <v>1055</v>
      </c>
      <c r="B531" s="1"/>
      <c r="C531" s="68" t="s">
        <v>42</v>
      </c>
      <c r="D531" s="87">
        <v>2018</v>
      </c>
      <c r="E531" s="88">
        <v>110</v>
      </c>
      <c r="F531" s="88">
        <v>110</v>
      </c>
      <c r="G531" s="6" t="s">
        <v>775</v>
      </c>
      <c r="H531" s="88">
        <v>110</v>
      </c>
      <c r="I531" s="6" t="s">
        <v>775</v>
      </c>
      <c r="J531" s="6" t="s">
        <v>775</v>
      </c>
      <c r="K531" s="6" t="s">
        <v>775</v>
      </c>
      <c r="L531" s="6" t="s">
        <v>775</v>
      </c>
      <c r="M531" s="148" t="s">
        <v>2472</v>
      </c>
      <c r="N531" s="144" t="s">
        <v>2223</v>
      </c>
      <c r="O531" s="114"/>
    </row>
    <row r="532" spans="1:15" ht="105.75" customHeight="1" x14ac:dyDescent="0.25">
      <c r="A532" s="156" t="s">
        <v>2481</v>
      </c>
      <c r="B532" s="144" t="s">
        <v>667</v>
      </c>
      <c r="C532" s="68" t="s">
        <v>51</v>
      </c>
      <c r="D532" s="87">
        <v>2018</v>
      </c>
      <c r="E532" s="88">
        <v>750</v>
      </c>
      <c r="F532" s="88">
        <v>750</v>
      </c>
      <c r="G532" s="6" t="s">
        <v>775</v>
      </c>
      <c r="H532" s="88">
        <v>750</v>
      </c>
      <c r="I532" s="6" t="s">
        <v>775</v>
      </c>
      <c r="J532" s="6" t="s">
        <v>775</v>
      </c>
      <c r="K532" s="6" t="s">
        <v>775</v>
      </c>
      <c r="L532" s="6" t="s">
        <v>775</v>
      </c>
      <c r="M532" s="68" t="s">
        <v>2482</v>
      </c>
      <c r="N532" s="144" t="s">
        <v>2223</v>
      </c>
      <c r="O532" s="114"/>
    </row>
    <row r="533" spans="1:15" ht="51.75" customHeight="1" x14ac:dyDescent="0.25">
      <c r="A533" s="156" t="s">
        <v>2483</v>
      </c>
      <c r="B533" s="403" t="s">
        <v>846</v>
      </c>
      <c r="C533" s="68" t="s">
        <v>344</v>
      </c>
      <c r="D533" s="87">
        <v>2018</v>
      </c>
      <c r="E533" s="88">
        <v>240.2</v>
      </c>
      <c r="F533" s="88">
        <v>240.2</v>
      </c>
      <c r="G533" s="6" t="s">
        <v>775</v>
      </c>
      <c r="H533" s="88">
        <v>240.2</v>
      </c>
      <c r="I533" s="6" t="s">
        <v>775</v>
      </c>
      <c r="J533" s="6" t="s">
        <v>775</v>
      </c>
      <c r="K533" s="6" t="s">
        <v>775</v>
      </c>
      <c r="L533" s="6" t="s">
        <v>775</v>
      </c>
      <c r="M533" s="148" t="s">
        <v>2472</v>
      </c>
      <c r="N533" s="144" t="s">
        <v>2223</v>
      </c>
      <c r="O533" s="114"/>
    </row>
    <row r="534" spans="1:15" ht="40.5" customHeight="1" x14ac:dyDescent="0.25">
      <c r="A534" s="65" t="s">
        <v>2484</v>
      </c>
      <c r="B534" s="403"/>
      <c r="C534" s="68" t="s">
        <v>344</v>
      </c>
      <c r="D534" s="87">
        <v>2018</v>
      </c>
      <c r="E534" s="88">
        <v>150</v>
      </c>
      <c r="F534" s="88">
        <v>150</v>
      </c>
      <c r="G534" s="6" t="s">
        <v>775</v>
      </c>
      <c r="H534" s="88">
        <v>150</v>
      </c>
      <c r="I534" s="6" t="s">
        <v>775</v>
      </c>
      <c r="J534" s="6" t="s">
        <v>775</v>
      </c>
      <c r="K534" s="6" t="s">
        <v>775</v>
      </c>
      <c r="L534" s="6" t="s">
        <v>775</v>
      </c>
      <c r="M534" s="148" t="s">
        <v>2472</v>
      </c>
      <c r="N534" s="144" t="s">
        <v>2223</v>
      </c>
      <c r="O534" s="114"/>
    </row>
    <row r="535" spans="1:15" ht="49.5" customHeight="1" x14ac:dyDescent="0.25">
      <c r="A535" s="156" t="s">
        <v>1056</v>
      </c>
      <c r="B535" s="403" t="s">
        <v>554</v>
      </c>
      <c r="C535" s="68" t="s">
        <v>344</v>
      </c>
      <c r="D535" s="87">
        <v>2018</v>
      </c>
      <c r="E535" s="90">
        <v>125</v>
      </c>
      <c r="F535" s="90">
        <v>125</v>
      </c>
      <c r="G535" s="6" t="s">
        <v>775</v>
      </c>
      <c r="H535" s="90">
        <v>125</v>
      </c>
      <c r="I535" s="6" t="s">
        <v>775</v>
      </c>
      <c r="J535" s="6" t="s">
        <v>775</v>
      </c>
      <c r="K535" s="6" t="s">
        <v>775</v>
      </c>
      <c r="L535" s="6" t="s">
        <v>775</v>
      </c>
      <c r="M535" s="68" t="s">
        <v>2459</v>
      </c>
      <c r="N535" s="144" t="s">
        <v>2223</v>
      </c>
      <c r="O535" s="114"/>
    </row>
    <row r="536" spans="1:15" ht="54" customHeight="1" x14ac:dyDescent="0.25">
      <c r="A536" s="156" t="s">
        <v>1057</v>
      </c>
      <c r="B536" s="403"/>
      <c r="C536" s="68" t="s">
        <v>344</v>
      </c>
      <c r="D536" s="87">
        <v>2018</v>
      </c>
      <c r="E536" s="88">
        <v>1083.5</v>
      </c>
      <c r="F536" s="88">
        <v>1083.5</v>
      </c>
      <c r="G536" s="6" t="s">
        <v>775</v>
      </c>
      <c r="H536" s="88">
        <v>1083.5</v>
      </c>
      <c r="I536" s="6" t="s">
        <v>775</v>
      </c>
      <c r="J536" s="6" t="s">
        <v>775</v>
      </c>
      <c r="K536" s="6" t="s">
        <v>775</v>
      </c>
      <c r="L536" s="6" t="s">
        <v>775</v>
      </c>
      <c r="M536" s="68" t="s">
        <v>2459</v>
      </c>
      <c r="N536" s="144" t="s">
        <v>2223</v>
      </c>
      <c r="O536" s="114"/>
    </row>
    <row r="537" spans="1:15" ht="42.75" customHeight="1" x14ac:dyDescent="0.25">
      <c r="A537" s="156" t="s">
        <v>2485</v>
      </c>
      <c r="B537" s="403"/>
      <c r="C537" s="68" t="s">
        <v>344</v>
      </c>
      <c r="D537" s="87">
        <v>2018</v>
      </c>
      <c r="E537" s="88">
        <v>300</v>
      </c>
      <c r="F537" s="88">
        <v>299.8</v>
      </c>
      <c r="G537" s="6" t="s">
        <v>775</v>
      </c>
      <c r="H537" s="88">
        <v>299.8</v>
      </c>
      <c r="I537" s="6" t="s">
        <v>775</v>
      </c>
      <c r="J537" s="6" t="s">
        <v>775</v>
      </c>
      <c r="K537" s="6" t="s">
        <v>775</v>
      </c>
      <c r="L537" s="6" t="s">
        <v>775</v>
      </c>
      <c r="M537" s="68" t="s">
        <v>2459</v>
      </c>
      <c r="N537" s="144" t="s">
        <v>2223</v>
      </c>
      <c r="O537" s="114"/>
    </row>
    <row r="538" spans="1:15" ht="42" customHeight="1" x14ac:dyDescent="0.25">
      <c r="A538" s="68" t="s">
        <v>1028</v>
      </c>
      <c r="B538" s="403"/>
      <c r="C538" s="68" t="s">
        <v>344</v>
      </c>
      <c r="D538" s="87">
        <v>2018</v>
      </c>
      <c r="E538" s="88">
        <v>1000</v>
      </c>
      <c r="F538" s="88">
        <v>1000</v>
      </c>
      <c r="G538" s="6" t="s">
        <v>775</v>
      </c>
      <c r="H538" s="53"/>
      <c r="I538" s="88">
        <v>1000</v>
      </c>
      <c r="J538" s="6" t="s">
        <v>775</v>
      </c>
      <c r="K538" s="6" t="s">
        <v>775</v>
      </c>
      <c r="L538" s="6" t="s">
        <v>775</v>
      </c>
      <c r="M538" s="148" t="s">
        <v>2486</v>
      </c>
      <c r="N538" s="144" t="s">
        <v>2223</v>
      </c>
      <c r="O538" s="114"/>
    </row>
    <row r="539" spans="1:15" ht="30.75" customHeight="1" x14ac:dyDescent="0.25">
      <c r="A539" s="68" t="s">
        <v>1029</v>
      </c>
      <c r="B539" s="403"/>
      <c r="C539" s="68" t="s">
        <v>344</v>
      </c>
      <c r="D539" s="87">
        <v>2018</v>
      </c>
      <c r="E539" s="88">
        <v>154.4</v>
      </c>
      <c r="F539" s="88">
        <v>154.4</v>
      </c>
      <c r="G539" s="6" t="s">
        <v>775</v>
      </c>
      <c r="H539" s="88">
        <v>154.4</v>
      </c>
      <c r="I539" s="6" t="s">
        <v>775</v>
      </c>
      <c r="J539" s="6" t="s">
        <v>775</v>
      </c>
      <c r="K539" s="6" t="s">
        <v>775</v>
      </c>
      <c r="L539" s="6" t="s">
        <v>775</v>
      </c>
      <c r="M539" s="148" t="s">
        <v>2459</v>
      </c>
      <c r="N539" s="144" t="s">
        <v>2223</v>
      </c>
      <c r="O539" s="114"/>
    </row>
    <row r="540" spans="1:15" ht="42.75" customHeight="1" x14ac:dyDescent="0.25">
      <c r="A540" s="156" t="s">
        <v>1058</v>
      </c>
      <c r="B540" s="403" t="s">
        <v>554</v>
      </c>
      <c r="C540" s="68" t="s">
        <v>344</v>
      </c>
      <c r="D540" s="87">
        <v>2018</v>
      </c>
      <c r="E540" s="88">
        <v>114.6</v>
      </c>
      <c r="F540" s="88">
        <v>114.6</v>
      </c>
      <c r="G540" s="6" t="s">
        <v>775</v>
      </c>
      <c r="H540" s="88">
        <v>114.6</v>
      </c>
      <c r="I540" s="6" t="s">
        <v>775</v>
      </c>
      <c r="J540" s="6" t="s">
        <v>775</v>
      </c>
      <c r="K540" s="6" t="s">
        <v>775</v>
      </c>
      <c r="L540" s="6" t="s">
        <v>775</v>
      </c>
      <c r="M540" s="148" t="s">
        <v>2472</v>
      </c>
      <c r="N540" s="144" t="s">
        <v>2223</v>
      </c>
      <c r="O540" s="114"/>
    </row>
    <row r="541" spans="1:15" ht="55.5" customHeight="1" x14ac:dyDescent="0.25">
      <c r="A541" s="156" t="s">
        <v>1059</v>
      </c>
      <c r="B541" s="403"/>
      <c r="C541" s="68" t="s">
        <v>344</v>
      </c>
      <c r="D541" s="87">
        <v>2018</v>
      </c>
      <c r="E541" s="88">
        <v>800</v>
      </c>
      <c r="F541" s="88">
        <v>800</v>
      </c>
      <c r="G541" s="6" t="s">
        <v>775</v>
      </c>
      <c r="H541" s="88">
        <v>800</v>
      </c>
      <c r="I541" s="6" t="s">
        <v>775</v>
      </c>
      <c r="J541" s="6" t="s">
        <v>775</v>
      </c>
      <c r="K541" s="6" t="s">
        <v>775</v>
      </c>
      <c r="L541" s="6" t="s">
        <v>775</v>
      </c>
      <c r="M541" s="148" t="s">
        <v>2486</v>
      </c>
      <c r="N541" s="144" t="s">
        <v>2223</v>
      </c>
      <c r="O541" s="114"/>
    </row>
    <row r="542" spans="1:15" ht="71.25" customHeight="1" x14ac:dyDescent="0.25">
      <c r="A542" s="65" t="s">
        <v>1060</v>
      </c>
      <c r="B542" s="403"/>
      <c r="C542" s="68" t="s">
        <v>344</v>
      </c>
      <c r="D542" s="87">
        <v>2018</v>
      </c>
      <c r="E542" s="88">
        <v>106</v>
      </c>
      <c r="F542" s="88">
        <v>106</v>
      </c>
      <c r="G542" s="6" t="s">
        <v>775</v>
      </c>
      <c r="H542" s="88" t="s">
        <v>1030</v>
      </c>
      <c r="I542" s="6" t="s">
        <v>775</v>
      </c>
      <c r="J542" s="6" t="s">
        <v>775</v>
      </c>
      <c r="K542" s="6" t="s">
        <v>775</v>
      </c>
      <c r="L542" s="6" t="s">
        <v>775</v>
      </c>
      <c r="M542" s="148" t="s">
        <v>2472</v>
      </c>
      <c r="N542" s="144" t="s">
        <v>2223</v>
      </c>
      <c r="O542" s="114"/>
    </row>
    <row r="543" spans="1:15" ht="32.25" customHeight="1" x14ac:dyDescent="0.25">
      <c r="A543" s="156" t="s">
        <v>2487</v>
      </c>
      <c r="B543" s="403"/>
      <c r="C543" s="68" t="s">
        <v>344</v>
      </c>
      <c r="D543" s="87">
        <v>2018</v>
      </c>
      <c r="E543" s="88">
        <v>75</v>
      </c>
      <c r="F543" s="88">
        <v>75</v>
      </c>
      <c r="G543" s="6" t="s">
        <v>775</v>
      </c>
      <c r="H543" s="88">
        <v>75</v>
      </c>
      <c r="I543" s="6" t="s">
        <v>775</v>
      </c>
      <c r="J543" s="6" t="s">
        <v>775</v>
      </c>
      <c r="K543" s="6" t="s">
        <v>775</v>
      </c>
      <c r="L543" s="6" t="s">
        <v>775</v>
      </c>
      <c r="M543" s="148" t="s">
        <v>2472</v>
      </c>
      <c r="N543" s="144" t="s">
        <v>2223</v>
      </c>
      <c r="O543" s="114"/>
    </row>
    <row r="544" spans="1:15" ht="30.75" customHeight="1" x14ac:dyDescent="0.25">
      <c r="A544" s="156" t="s">
        <v>2488</v>
      </c>
      <c r="B544" s="403"/>
      <c r="C544" s="68" t="s">
        <v>344</v>
      </c>
      <c r="D544" s="87">
        <v>2018</v>
      </c>
      <c r="E544" s="88">
        <v>100</v>
      </c>
      <c r="F544" s="88">
        <v>99.9</v>
      </c>
      <c r="G544" s="6" t="s">
        <v>775</v>
      </c>
      <c r="H544" s="88">
        <v>99.9</v>
      </c>
      <c r="I544" s="6" t="s">
        <v>775</v>
      </c>
      <c r="J544" s="6" t="s">
        <v>775</v>
      </c>
      <c r="K544" s="6" t="s">
        <v>775</v>
      </c>
      <c r="L544" s="6" t="s">
        <v>775</v>
      </c>
      <c r="M544" s="148" t="s">
        <v>2472</v>
      </c>
      <c r="N544" s="144" t="s">
        <v>2223</v>
      </c>
      <c r="O544" s="114"/>
    </row>
    <row r="545" spans="1:15" ht="41.25" customHeight="1" x14ac:dyDescent="0.25">
      <c r="A545" s="91" t="s">
        <v>1061</v>
      </c>
      <c r="B545" s="1" t="s">
        <v>1015</v>
      </c>
      <c r="C545" s="68" t="s">
        <v>344</v>
      </c>
      <c r="D545" s="87">
        <v>2018</v>
      </c>
      <c r="E545" s="88">
        <v>203.9</v>
      </c>
      <c r="F545" s="88">
        <v>203.9</v>
      </c>
      <c r="G545" s="6" t="s">
        <v>775</v>
      </c>
      <c r="H545" s="88">
        <v>203.9</v>
      </c>
      <c r="I545" s="6" t="s">
        <v>775</v>
      </c>
      <c r="J545" s="6" t="s">
        <v>775</v>
      </c>
      <c r="K545" s="6" t="s">
        <v>775</v>
      </c>
      <c r="L545" s="6" t="s">
        <v>775</v>
      </c>
      <c r="M545" s="148" t="s">
        <v>2472</v>
      </c>
      <c r="N545" s="144" t="s">
        <v>2223</v>
      </c>
      <c r="O545" s="114"/>
    </row>
    <row r="546" spans="1:15" ht="31.5" customHeight="1" x14ac:dyDescent="0.25">
      <c r="A546" s="91" t="s">
        <v>2489</v>
      </c>
      <c r="B546" s="1"/>
      <c r="C546" s="68" t="s">
        <v>344</v>
      </c>
      <c r="D546" s="87">
        <v>2018</v>
      </c>
      <c r="E546" s="88">
        <v>1000</v>
      </c>
      <c r="F546" s="88">
        <v>1000</v>
      </c>
      <c r="G546" s="6" t="s">
        <v>775</v>
      </c>
      <c r="H546" s="88"/>
      <c r="I546" s="88">
        <v>1000</v>
      </c>
      <c r="J546" s="6" t="s">
        <v>775</v>
      </c>
      <c r="K546" s="6" t="s">
        <v>775</v>
      </c>
      <c r="L546" s="6" t="s">
        <v>775</v>
      </c>
      <c r="M546" s="148" t="s">
        <v>2472</v>
      </c>
      <c r="N546" s="144" t="s">
        <v>2223</v>
      </c>
      <c r="O546" s="114"/>
    </row>
    <row r="547" spans="1:15" ht="61.5" customHeight="1" x14ac:dyDescent="0.25">
      <c r="A547" s="91" t="s">
        <v>2490</v>
      </c>
      <c r="B547" s="1"/>
      <c r="C547" s="68" t="s">
        <v>344</v>
      </c>
      <c r="D547" s="87">
        <v>2018</v>
      </c>
      <c r="E547" s="92">
        <v>180.745</v>
      </c>
      <c r="F547" s="92">
        <v>180.745</v>
      </c>
      <c r="G547" s="6" t="s">
        <v>775</v>
      </c>
      <c r="H547" s="92">
        <v>180.745</v>
      </c>
      <c r="I547" s="6" t="s">
        <v>775</v>
      </c>
      <c r="J547" s="6" t="s">
        <v>775</v>
      </c>
      <c r="K547" s="6" t="s">
        <v>775</v>
      </c>
      <c r="L547" s="6" t="s">
        <v>775</v>
      </c>
      <c r="M547" s="148" t="s">
        <v>2472</v>
      </c>
      <c r="N547" s="144" t="s">
        <v>2223</v>
      </c>
      <c r="O547" s="114"/>
    </row>
    <row r="548" spans="1:15" ht="64.5" customHeight="1" x14ac:dyDescent="0.25">
      <c r="A548" s="65" t="s">
        <v>2491</v>
      </c>
      <c r="B548" s="152" t="s">
        <v>1031</v>
      </c>
      <c r="C548" s="68" t="s">
        <v>344</v>
      </c>
      <c r="D548" s="87">
        <v>2018</v>
      </c>
      <c r="E548" s="88">
        <v>635.4</v>
      </c>
      <c r="F548" s="88">
        <v>635.4</v>
      </c>
      <c r="G548" s="6" t="s">
        <v>775</v>
      </c>
      <c r="H548" s="88">
        <v>635.4</v>
      </c>
      <c r="I548" s="6" t="s">
        <v>775</v>
      </c>
      <c r="J548" s="6" t="s">
        <v>775</v>
      </c>
      <c r="K548" s="6" t="s">
        <v>775</v>
      </c>
      <c r="L548" s="6" t="s">
        <v>775</v>
      </c>
      <c r="M548" s="144" t="s">
        <v>1017</v>
      </c>
      <c r="N548" s="144" t="s">
        <v>2223</v>
      </c>
      <c r="O548" s="114"/>
    </row>
    <row r="549" spans="1:15" ht="15" customHeight="1" x14ac:dyDescent="0.25">
      <c r="A549" s="404" t="s">
        <v>1271</v>
      </c>
      <c r="B549" s="404"/>
      <c r="C549" s="404"/>
      <c r="D549" s="404"/>
      <c r="E549" s="404"/>
      <c r="F549" s="404"/>
      <c r="G549" s="404"/>
      <c r="H549" s="404"/>
      <c r="I549" s="404"/>
      <c r="J549" s="404"/>
      <c r="K549" s="404"/>
      <c r="L549" s="404"/>
      <c r="M549" s="404"/>
      <c r="N549" s="404"/>
      <c r="O549" s="114"/>
    </row>
    <row r="550" spans="1:15" ht="34.5" customHeight="1" x14ac:dyDescent="0.25">
      <c r="A550" s="144" t="s">
        <v>1936</v>
      </c>
      <c r="B550" s="353" t="s">
        <v>1023</v>
      </c>
      <c r="C550" s="144" t="s">
        <v>51</v>
      </c>
      <c r="D550" s="6">
        <v>2018</v>
      </c>
      <c r="E550" s="53">
        <v>369.8</v>
      </c>
      <c r="F550" s="53">
        <v>369.8</v>
      </c>
      <c r="G550" s="143" t="s">
        <v>775</v>
      </c>
      <c r="H550" s="53">
        <v>369.8</v>
      </c>
      <c r="I550" s="143" t="s">
        <v>775</v>
      </c>
      <c r="J550" s="143" t="s">
        <v>775</v>
      </c>
      <c r="K550" s="143" t="s">
        <v>775</v>
      </c>
      <c r="L550" s="143" t="s">
        <v>775</v>
      </c>
      <c r="M550" s="143" t="s">
        <v>775</v>
      </c>
      <c r="N550" s="144" t="s">
        <v>2223</v>
      </c>
      <c r="O550" s="114"/>
    </row>
    <row r="551" spans="1:15" ht="31.5" customHeight="1" x14ac:dyDescent="0.25">
      <c r="A551" s="144" t="s">
        <v>1937</v>
      </c>
      <c r="B551" s="353"/>
      <c r="C551" s="144" t="s">
        <v>51</v>
      </c>
      <c r="D551" s="6">
        <v>2018</v>
      </c>
      <c r="E551" s="53">
        <v>274.39999999999998</v>
      </c>
      <c r="F551" s="53">
        <v>274.39999999999998</v>
      </c>
      <c r="G551" s="143" t="s">
        <v>775</v>
      </c>
      <c r="H551" s="53">
        <v>274.39999999999998</v>
      </c>
      <c r="I551" s="143" t="s">
        <v>775</v>
      </c>
      <c r="J551" s="143" t="s">
        <v>775</v>
      </c>
      <c r="K551" s="143" t="s">
        <v>775</v>
      </c>
      <c r="L551" s="143" t="s">
        <v>775</v>
      </c>
      <c r="M551" s="143" t="s">
        <v>775</v>
      </c>
      <c r="N551" s="144" t="s">
        <v>2223</v>
      </c>
      <c r="O551" s="114"/>
    </row>
    <row r="552" spans="1:15" ht="44.25" customHeight="1" x14ac:dyDescent="0.25">
      <c r="A552" s="144" t="s">
        <v>2492</v>
      </c>
      <c r="B552" s="353"/>
      <c r="C552" s="144" t="s">
        <v>51</v>
      </c>
      <c r="D552" s="6">
        <v>2018</v>
      </c>
      <c r="E552" s="53">
        <v>185</v>
      </c>
      <c r="F552" s="53">
        <v>185</v>
      </c>
      <c r="G552" s="143" t="s">
        <v>775</v>
      </c>
      <c r="H552" s="53">
        <v>185</v>
      </c>
      <c r="I552" s="143" t="s">
        <v>775</v>
      </c>
      <c r="J552" s="143" t="s">
        <v>775</v>
      </c>
      <c r="K552" s="143" t="s">
        <v>775</v>
      </c>
      <c r="L552" s="143" t="s">
        <v>775</v>
      </c>
      <c r="M552" s="143" t="s">
        <v>775</v>
      </c>
      <c r="N552" s="144" t="s">
        <v>2223</v>
      </c>
      <c r="O552" s="114"/>
    </row>
    <row r="553" spans="1:15" ht="43.5" customHeight="1" x14ac:dyDescent="0.25">
      <c r="A553" s="144" t="s">
        <v>2493</v>
      </c>
      <c r="B553" s="353"/>
      <c r="C553" s="144" t="s">
        <v>51</v>
      </c>
      <c r="D553" s="6">
        <v>2018</v>
      </c>
      <c r="E553" s="53">
        <v>80</v>
      </c>
      <c r="F553" s="53">
        <v>80</v>
      </c>
      <c r="G553" s="143" t="s">
        <v>775</v>
      </c>
      <c r="H553" s="53">
        <v>80</v>
      </c>
      <c r="I553" s="143" t="s">
        <v>775</v>
      </c>
      <c r="J553" s="143" t="s">
        <v>775</v>
      </c>
      <c r="K553" s="143" t="s">
        <v>775</v>
      </c>
      <c r="L553" s="143" t="s">
        <v>775</v>
      </c>
      <c r="M553" s="143" t="s">
        <v>775</v>
      </c>
      <c r="N553" s="144" t="s">
        <v>2223</v>
      </c>
      <c r="O553" s="114"/>
    </row>
    <row r="554" spans="1:15" ht="51.75" customHeight="1" x14ac:dyDescent="0.25">
      <c r="A554" s="144" t="s">
        <v>2494</v>
      </c>
      <c r="B554" s="353"/>
      <c r="C554" s="144" t="s">
        <v>51</v>
      </c>
      <c r="D554" s="6">
        <v>2018</v>
      </c>
      <c r="E554" s="53">
        <v>50</v>
      </c>
      <c r="F554" s="53">
        <v>50</v>
      </c>
      <c r="G554" s="143" t="s">
        <v>775</v>
      </c>
      <c r="H554" s="53">
        <v>50</v>
      </c>
      <c r="I554" s="143" t="s">
        <v>775</v>
      </c>
      <c r="J554" s="143" t="s">
        <v>775</v>
      </c>
      <c r="K554" s="143" t="s">
        <v>775</v>
      </c>
      <c r="L554" s="143" t="s">
        <v>775</v>
      </c>
      <c r="M554" s="143" t="s">
        <v>775</v>
      </c>
      <c r="N554" s="144" t="s">
        <v>2223</v>
      </c>
      <c r="O554" s="114"/>
    </row>
    <row r="555" spans="1:15" ht="39.75" customHeight="1" x14ac:dyDescent="0.25">
      <c r="A555" s="144" t="s">
        <v>2495</v>
      </c>
      <c r="B555" s="353"/>
      <c r="C555" s="144" t="s">
        <v>51</v>
      </c>
      <c r="D555" s="6">
        <v>2018</v>
      </c>
      <c r="E555" s="53">
        <v>50</v>
      </c>
      <c r="F555" s="53">
        <v>50</v>
      </c>
      <c r="G555" s="143" t="s">
        <v>775</v>
      </c>
      <c r="H555" s="53">
        <v>50</v>
      </c>
      <c r="I555" s="143" t="s">
        <v>775</v>
      </c>
      <c r="J555" s="143" t="s">
        <v>775</v>
      </c>
      <c r="K555" s="143" t="s">
        <v>775</v>
      </c>
      <c r="L555" s="143" t="s">
        <v>775</v>
      </c>
      <c r="M555" s="143" t="s">
        <v>775</v>
      </c>
      <c r="N555" s="144" t="s">
        <v>2223</v>
      </c>
      <c r="O555" s="114"/>
    </row>
    <row r="556" spans="1:15" ht="126" customHeight="1" x14ac:dyDescent="0.25">
      <c r="A556" s="144" t="s">
        <v>2496</v>
      </c>
      <c r="B556" s="353" t="s">
        <v>1023</v>
      </c>
      <c r="C556" s="144" t="s">
        <v>51</v>
      </c>
      <c r="D556" s="6">
        <v>2018</v>
      </c>
      <c r="E556" s="53">
        <v>228.2</v>
      </c>
      <c r="F556" s="53">
        <v>228.2</v>
      </c>
      <c r="G556" s="143" t="s">
        <v>775</v>
      </c>
      <c r="H556" s="53">
        <v>228.2</v>
      </c>
      <c r="I556" s="143" t="s">
        <v>775</v>
      </c>
      <c r="J556" s="143" t="s">
        <v>775</v>
      </c>
      <c r="K556" s="143" t="s">
        <v>775</v>
      </c>
      <c r="L556" s="143" t="s">
        <v>775</v>
      </c>
      <c r="M556" s="143" t="s">
        <v>775</v>
      </c>
      <c r="N556" s="144" t="s">
        <v>2223</v>
      </c>
      <c r="O556" s="114"/>
    </row>
    <row r="557" spans="1:15" ht="136.5" customHeight="1" x14ac:dyDescent="0.25">
      <c r="A557" s="144" t="s">
        <v>1938</v>
      </c>
      <c r="B557" s="353"/>
      <c r="C557" s="144" t="s">
        <v>51</v>
      </c>
      <c r="D557" s="6">
        <v>2018</v>
      </c>
      <c r="E557" s="53">
        <v>102.4</v>
      </c>
      <c r="F557" s="53">
        <v>102.4</v>
      </c>
      <c r="G557" s="143" t="s">
        <v>775</v>
      </c>
      <c r="H557" s="53">
        <v>102.4</v>
      </c>
      <c r="I557" s="143" t="s">
        <v>775</v>
      </c>
      <c r="J557" s="143" t="s">
        <v>775</v>
      </c>
      <c r="K557" s="143" t="s">
        <v>775</v>
      </c>
      <c r="L557" s="143" t="s">
        <v>775</v>
      </c>
      <c r="M557" s="143" t="s">
        <v>775</v>
      </c>
      <c r="N557" s="144" t="s">
        <v>2223</v>
      </c>
      <c r="O557" s="114"/>
    </row>
    <row r="558" spans="1:15" ht="33" customHeight="1" x14ac:dyDescent="0.25">
      <c r="A558" s="144" t="s">
        <v>2497</v>
      </c>
      <c r="B558" s="144" t="s">
        <v>1006</v>
      </c>
      <c r="C558" s="144" t="s">
        <v>42</v>
      </c>
      <c r="D558" s="6">
        <v>2018</v>
      </c>
      <c r="E558" s="53">
        <v>233.9</v>
      </c>
      <c r="F558" s="53">
        <v>233.9</v>
      </c>
      <c r="G558" s="53">
        <v>233.9</v>
      </c>
      <c r="H558" s="53" t="s">
        <v>775</v>
      </c>
      <c r="I558" s="53" t="s">
        <v>775</v>
      </c>
      <c r="J558" s="53" t="s">
        <v>775</v>
      </c>
      <c r="K558" s="53" t="s">
        <v>775</v>
      </c>
      <c r="L558" s="53" t="s">
        <v>775</v>
      </c>
      <c r="M558" s="53" t="s">
        <v>775</v>
      </c>
      <c r="N558" s="144" t="s">
        <v>2223</v>
      </c>
      <c r="O558" s="114"/>
    </row>
    <row r="559" spans="1:15" ht="51.75" customHeight="1" x14ac:dyDescent="0.25">
      <c r="A559" s="119" t="s">
        <v>2498</v>
      </c>
      <c r="B559" s="353" t="s">
        <v>120</v>
      </c>
      <c r="C559" s="144" t="s">
        <v>774</v>
      </c>
      <c r="D559" s="6">
        <v>2018</v>
      </c>
      <c r="E559" s="121">
        <v>447.35719</v>
      </c>
      <c r="F559" s="121">
        <v>447.35719</v>
      </c>
      <c r="G559" s="53" t="s">
        <v>775</v>
      </c>
      <c r="H559" s="121">
        <v>447.35719</v>
      </c>
      <c r="I559" s="53" t="s">
        <v>775</v>
      </c>
      <c r="J559" s="53" t="s">
        <v>775</v>
      </c>
      <c r="K559" s="53" t="s">
        <v>775</v>
      </c>
      <c r="L559" s="53" t="s">
        <v>775</v>
      </c>
      <c r="M559" s="53" t="s">
        <v>775</v>
      </c>
      <c r="N559" s="144" t="s">
        <v>2223</v>
      </c>
      <c r="O559" s="114"/>
    </row>
    <row r="560" spans="1:15" ht="56.25" customHeight="1" x14ac:dyDescent="0.25">
      <c r="A560" s="119" t="s">
        <v>2499</v>
      </c>
      <c r="B560" s="353"/>
      <c r="C560" s="144" t="s">
        <v>774</v>
      </c>
      <c r="D560" s="6">
        <v>2018</v>
      </c>
      <c r="E560" s="53">
        <v>93.66</v>
      </c>
      <c r="F560" s="53">
        <v>93.66</v>
      </c>
      <c r="G560" s="53" t="s">
        <v>775</v>
      </c>
      <c r="H560" s="53">
        <v>93.66</v>
      </c>
      <c r="I560" s="53" t="s">
        <v>775</v>
      </c>
      <c r="J560" s="53" t="s">
        <v>775</v>
      </c>
      <c r="K560" s="53" t="s">
        <v>775</v>
      </c>
      <c r="L560" s="53" t="s">
        <v>775</v>
      </c>
      <c r="M560" s="53" t="s">
        <v>775</v>
      </c>
      <c r="N560" s="144" t="s">
        <v>2223</v>
      </c>
      <c r="O560" s="114"/>
    </row>
    <row r="561" spans="1:15" ht="53.25" customHeight="1" x14ac:dyDescent="0.25">
      <c r="A561" s="119" t="s">
        <v>2499</v>
      </c>
      <c r="B561" s="353" t="s">
        <v>120</v>
      </c>
      <c r="C561" s="144" t="s">
        <v>774</v>
      </c>
      <c r="D561" s="6">
        <v>2018</v>
      </c>
      <c r="E561" s="53">
        <f>229.936+26.404</f>
        <v>256.34000000000003</v>
      </c>
      <c r="F561" s="53">
        <f>229.936+26.404</f>
        <v>256.34000000000003</v>
      </c>
      <c r="G561" s="53" t="s">
        <v>775</v>
      </c>
      <c r="H561" s="53">
        <f>229.936+26.404</f>
        <v>256.34000000000003</v>
      </c>
      <c r="I561" s="53" t="s">
        <v>775</v>
      </c>
      <c r="J561" s="53" t="s">
        <v>775</v>
      </c>
      <c r="K561" s="53" t="s">
        <v>775</v>
      </c>
      <c r="L561" s="53" t="s">
        <v>775</v>
      </c>
      <c r="M561" s="53" t="s">
        <v>775</v>
      </c>
      <c r="N561" s="144" t="s">
        <v>2223</v>
      </c>
      <c r="O561" s="114"/>
    </row>
    <row r="562" spans="1:15" ht="74.25" customHeight="1" x14ac:dyDescent="0.25">
      <c r="A562" s="144" t="s">
        <v>2500</v>
      </c>
      <c r="B562" s="353"/>
      <c r="C562" s="144" t="s">
        <v>774</v>
      </c>
      <c r="D562" s="143">
        <v>2018</v>
      </c>
      <c r="E562" s="53">
        <v>916.5</v>
      </c>
      <c r="F562" s="53">
        <v>916.5</v>
      </c>
      <c r="G562" s="53" t="s">
        <v>775</v>
      </c>
      <c r="H562" s="53">
        <v>916.5</v>
      </c>
      <c r="I562" s="53" t="s">
        <v>775</v>
      </c>
      <c r="J562" s="53" t="s">
        <v>775</v>
      </c>
      <c r="K562" s="53" t="s">
        <v>775</v>
      </c>
      <c r="L562" s="53" t="s">
        <v>775</v>
      </c>
      <c r="M562" s="53" t="s">
        <v>775</v>
      </c>
      <c r="N562" s="144" t="s">
        <v>2223</v>
      </c>
      <c r="O562" s="114"/>
    </row>
    <row r="563" spans="1:15" ht="77.25" customHeight="1" x14ac:dyDescent="0.25">
      <c r="A563" s="120" t="s">
        <v>2501</v>
      </c>
      <c r="B563" s="152" t="s">
        <v>1924</v>
      </c>
      <c r="C563" s="152" t="s">
        <v>1408</v>
      </c>
      <c r="D563" s="6">
        <v>2018</v>
      </c>
      <c r="E563" s="115">
        <v>510.8</v>
      </c>
      <c r="F563" s="115">
        <v>510.8</v>
      </c>
      <c r="G563" s="53" t="s">
        <v>775</v>
      </c>
      <c r="H563" s="115">
        <v>510.8</v>
      </c>
      <c r="I563" s="53" t="s">
        <v>775</v>
      </c>
      <c r="J563" s="53" t="s">
        <v>775</v>
      </c>
      <c r="K563" s="53" t="s">
        <v>775</v>
      </c>
      <c r="L563" s="53" t="s">
        <v>775</v>
      </c>
      <c r="M563" s="53" t="s">
        <v>775</v>
      </c>
      <c r="N563" s="144" t="s">
        <v>2223</v>
      </c>
      <c r="O563" s="114"/>
    </row>
    <row r="564" spans="1:15" ht="12.75" customHeight="1" x14ac:dyDescent="0.25">
      <c r="A564" s="399" t="s">
        <v>883</v>
      </c>
      <c r="B564" s="399"/>
      <c r="C564" s="399"/>
      <c r="D564" s="399"/>
      <c r="E564" s="399"/>
      <c r="F564" s="399"/>
      <c r="G564" s="399"/>
      <c r="H564" s="399"/>
      <c r="I564" s="399"/>
      <c r="J564" s="399"/>
      <c r="K564" s="399"/>
      <c r="L564" s="399"/>
      <c r="M564" s="399"/>
      <c r="N564" s="399"/>
      <c r="O564" s="114"/>
    </row>
    <row r="565" spans="1:15" ht="51.75" customHeight="1" x14ac:dyDescent="0.25">
      <c r="A565" s="148" t="s">
        <v>2502</v>
      </c>
      <c r="B565" s="362" t="s">
        <v>864</v>
      </c>
      <c r="C565" s="148" t="s">
        <v>774</v>
      </c>
      <c r="D565" s="148">
        <v>2018</v>
      </c>
      <c r="E565" s="148">
        <v>299.60000000000002</v>
      </c>
      <c r="F565" s="63">
        <v>299.60000000000002</v>
      </c>
      <c r="G565" s="152" t="s">
        <v>775</v>
      </c>
      <c r="H565" s="68">
        <v>299.60000000000002</v>
      </c>
      <c r="I565" s="152" t="s">
        <v>775</v>
      </c>
      <c r="J565" s="152" t="s">
        <v>775</v>
      </c>
      <c r="K565" s="152" t="s">
        <v>775</v>
      </c>
      <c r="L565" s="152" t="s">
        <v>775</v>
      </c>
      <c r="M565" s="148" t="s">
        <v>885</v>
      </c>
      <c r="N565" s="144" t="s">
        <v>2223</v>
      </c>
      <c r="O565" s="114"/>
    </row>
    <row r="566" spans="1:15" ht="31.5" customHeight="1" x14ac:dyDescent="0.25">
      <c r="A566" s="148" t="s">
        <v>2503</v>
      </c>
      <c r="B566" s="362"/>
      <c r="C566" s="148" t="s">
        <v>865</v>
      </c>
      <c r="D566" s="148">
        <v>2018</v>
      </c>
      <c r="E566" s="197">
        <v>1457.8</v>
      </c>
      <c r="F566" s="198">
        <v>1457.8</v>
      </c>
      <c r="G566" s="152" t="s">
        <v>775</v>
      </c>
      <c r="H566" s="68">
        <v>1457.8</v>
      </c>
      <c r="I566" s="152" t="s">
        <v>775</v>
      </c>
      <c r="J566" s="152" t="s">
        <v>775</v>
      </c>
      <c r="K566" s="152" t="s">
        <v>775</v>
      </c>
      <c r="L566" s="152" t="s">
        <v>775</v>
      </c>
      <c r="M566" s="148" t="s">
        <v>885</v>
      </c>
      <c r="N566" s="144" t="s">
        <v>2223</v>
      </c>
      <c r="O566" s="114"/>
    </row>
    <row r="567" spans="1:15" ht="30" customHeight="1" x14ac:dyDescent="0.25">
      <c r="A567" s="148" t="s">
        <v>886</v>
      </c>
      <c r="B567" s="362"/>
      <c r="C567" s="148" t="s">
        <v>865</v>
      </c>
      <c r="D567" s="148">
        <v>2018</v>
      </c>
      <c r="E567" s="197">
        <v>202.8</v>
      </c>
      <c r="F567" s="198">
        <v>202.8</v>
      </c>
      <c r="G567" s="152" t="s">
        <v>775</v>
      </c>
      <c r="H567" s="68">
        <v>202.8</v>
      </c>
      <c r="I567" s="152" t="s">
        <v>775</v>
      </c>
      <c r="J567" s="152" t="s">
        <v>775</v>
      </c>
      <c r="K567" s="152" t="s">
        <v>775</v>
      </c>
      <c r="L567" s="152" t="s">
        <v>775</v>
      </c>
      <c r="M567" s="148" t="s">
        <v>887</v>
      </c>
      <c r="N567" s="144" t="s">
        <v>2223</v>
      </c>
      <c r="O567" s="114"/>
    </row>
    <row r="568" spans="1:15" ht="51.75" customHeight="1" x14ac:dyDescent="0.25">
      <c r="A568" s="148" t="s">
        <v>888</v>
      </c>
      <c r="B568" s="362"/>
      <c r="C568" s="148" t="s">
        <v>865</v>
      </c>
      <c r="D568" s="148">
        <v>2018</v>
      </c>
      <c r="E568" s="197">
        <v>227.8</v>
      </c>
      <c r="F568" s="198">
        <v>227.8</v>
      </c>
      <c r="G568" s="152" t="s">
        <v>775</v>
      </c>
      <c r="H568" s="68">
        <v>227.8</v>
      </c>
      <c r="I568" s="152" t="s">
        <v>775</v>
      </c>
      <c r="J568" s="152" t="s">
        <v>775</v>
      </c>
      <c r="K568" s="152" t="s">
        <v>775</v>
      </c>
      <c r="L568" s="152" t="s">
        <v>775</v>
      </c>
      <c r="M568" s="148" t="s">
        <v>889</v>
      </c>
      <c r="N568" s="144" t="s">
        <v>2223</v>
      </c>
      <c r="O568" s="114"/>
    </row>
    <row r="569" spans="1:15" ht="42.75" customHeight="1" x14ac:dyDescent="0.25">
      <c r="A569" s="148" t="s">
        <v>2504</v>
      </c>
      <c r="B569" s="362"/>
      <c r="C569" s="148" t="s">
        <v>774</v>
      </c>
      <c r="D569" s="148">
        <v>2018</v>
      </c>
      <c r="E569" s="148">
        <v>299.3</v>
      </c>
      <c r="F569" s="63">
        <v>299.3</v>
      </c>
      <c r="G569" s="152" t="s">
        <v>775</v>
      </c>
      <c r="H569" s="68">
        <v>299.3</v>
      </c>
      <c r="I569" s="152" t="s">
        <v>775</v>
      </c>
      <c r="J569" s="152" t="s">
        <v>775</v>
      </c>
      <c r="K569" s="152" t="s">
        <v>775</v>
      </c>
      <c r="L569" s="152" t="s">
        <v>775</v>
      </c>
      <c r="M569" s="148" t="s">
        <v>885</v>
      </c>
      <c r="N569" s="144" t="s">
        <v>2223</v>
      </c>
      <c r="O569" s="114"/>
    </row>
    <row r="570" spans="1:15" ht="31.5" customHeight="1" x14ac:dyDescent="0.25">
      <c r="A570" s="148" t="s">
        <v>1794</v>
      </c>
      <c r="B570" s="362" t="s">
        <v>864</v>
      </c>
      <c r="C570" s="148" t="s">
        <v>774</v>
      </c>
      <c r="D570" s="148">
        <v>2018</v>
      </c>
      <c r="E570" s="148">
        <v>299.8</v>
      </c>
      <c r="F570" s="63">
        <v>299.8</v>
      </c>
      <c r="G570" s="152" t="s">
        <v>775</v>
      </c>
      <c r="H570" s="68">
        <v>299.8</v>
      </c>
      <c r="I570" s="152" t="s">
        <v>775</v>
      </c>
      <c r="J570" s="152" t="s">
        <v>775</v>
      </c>
      <c r="K570" s="152" t="s">
        <v>775</v>
      </c>
      <c r="L570" s="152" t="s">
        <v>775</v>
      </c>
      <c r="M570" s="148" t="s">
        <v>885</v>
      </c>
      <c r="N570" s="144" t="s">
        <v>2223</v>
      </c>
      <c r="O570" s="114"/>
    </row>
    <row r="571" spans="1:15" ht="42.75" customHeight="1" x14ac:dyDescent="0.25">
      <c r="A571" s="148" t="s">
        <v>2505</v>
      </c>
      <c r="B571" s="362"/>
      <c r="C571" s="148" t="s">
        <v>774</v>
      </c>
      <c r="D571" s="148">
        <v>2018</v>
      </c>
      <c r="E571" s="148">
        <v>299.8</v>
      </c>
      <c r="F571" s="63">
        <v>299.8</v>
      </c>
      <c r="G571" s="152" t="s">
        <v>775</v>
      </c>
      <c r="H571" s="68">
        <v>299.8</v>
      </c>
      <c r="I571" s="152" t="s">
        <v>775</v>
      </c>
      <c r="J571" s="152" t="s">
        <v>775</v>
      </c>
      <c r="K571" s="152" t="s">
        <v>775</v>
      </c>
      <c r="L571" s="152" t="s">
        <v>775</v>
      </c>
      <c r="M571" s="148" t="s">
        <v>885</v>
      </c>
      <c r="N571" s="144" t="s">
        <v>2223</v>
      </c>
      <c r="O571" s="114"/>
    </row>
    <row r="572" spans="1:15" ht="32.25" customHeight="1" x14ac:dyDescent="0.25">
      <c r="A572" s="148" t="s">
        <v>2506</v>
      </c>
      <c r="B572" s="362"/>
      <c r="C572" s="148" t="s">
        <v>865</v>
      </c>
      <c r="D572" s="148">
        <v>2018</v>
      </c>
      <c r="E572" s="197">
        <v>642</v>
      </c>
      <c r="F572" s="198">
        <v>642</v>
      </c>
      <c r="G572" s="152" t="s">
        <v>775</v>
      </c>
      <c r="H572" s="68">
        <v>642</v>
      </c>
      <c r="I572" s="152" t="s">
        <v>775</v>
      </c>
      <c r="J572" s="152" t="s">
        <v>775</v>
      </c>
      <c r="K572" s="152" t="s">
        <v>775</v>
      </c>
      <c r="L572" s="152" t="s">
        <v>775</v>
      </c>
      <c r="M572" s="148" t="s">
        <v>887</v>
      </c>
      <c r="N572" s="144" t="s">
        <v>2223</v>
      </c>
      <c r="O572" s="114"/>
    </row>
    <row r="573" spans="1:15" ht="31.5" customHeight="1" x14ac:dyDescent="0.25">
      <c r="A573" s="148" t="s">
        <v>890</v>
      </c>
      <c r="B573" s="362"/>
      <c r="C573" s="148" t="s">
        <v>865</v>
      </c>
      <c r="D573" s="148">
        <v>2018</v>
      </c>
      <c r="E573" s="197">
        <v>856</v>
      </c>
      <c r="F573" s="198">
        <v>856</v>
      </c>
      <c r="G573" s="152" t="s">
        <v>775</v>
      </c>
      <c r="H573" s="68">
        <v>856</v>
      </c>
      <c r="I573" s="152" t="s">
        <v>775</v>
      </c>
      <c r="J573" s="152" t="s">
        <v>775</v>
      </c>
      <c r="K573" s="152" t="s">
        <v>775</v>
      </c>
      <c r="L573" s="152" t="s">
        <v>775</v>
      </c>
      <c r="M573" s="148" t="s">
        <v>887</v>
      </c>
      <c r="N573" s="144" t="s">
        <v>2223</v>
      </c>
      <c r="O573" s="114"/>
    </row>
    <row r="574" spans="1:15" ht="39.75" customHeight="1" x14ac:dyDescent="0.25">
      <c r="A574" s="148" t="s">
        <v>2507</v>
      </c>
      <c r="B574" s="362"/>
      <c r="C574" s="148" t="s">
        <v>865</v>
      </c>
      <c r="D574" s="148">
        <v>2018</v>
      </c>
      <c r="E574" s="197">
        <v>257.60000000000002</v>
      </c>
      <c r="F574" s="198">
        <v>257.60000000000002</v>
      </c>
      <c r="G574" s="152" t="s">
        <v>775</v>
      </c>
      <c r="H574" s="68">
        <v>275.60000000000002</v>
      </c>
      <c r="I574" s="152" t="s">
        <v>775</v>
      </c>
      <c r="J574" s="152" t="s">
        <v>775</v>
      </c>
      <c r="K574" s="152" t="s">
        <v>775</v>
      </c>
      <c r="L574" s="152" t="s">
        <v>775</v>
      </c>
      <c r="M574" s="148" t="s">
        <v>887</v>
      </c>
      <c r="N574" s="144" t="s">
        <v>2223</v>
      </c>
      <c r="O574" s="114"/>
    </row>
    <row r="575" spans="1:15" ht="44.25" customHeight="1" x14ac:dyDescent="0.25">
      <c r="A575" s="148" t="s">
        <v>891</v>
      </c>
      <c r="B575" s="362"/>
      <c r="C575" s="148" t="s">
        <v>865</v>
      </c>
      <c r="D575" s="148">
        <v>2018</v>
      </c>
      <c r="E575" s="197">
        <v>1490.6</v>
      </c>
      <c r="F575" s="198">
        <v>1490.6</v>
      </c>
      <c r="G575" s="152" t="s">
        <v>775</v>
      </c>
      <c r="H575" s="68">
        <v>1490.6</v>
      </c>
      <c r="I575" s="152" t="s">
        <v>775</v>
      </c>
      <c r="J575" s="152" t="s">
        <v>775</v>
      </c>
      <c r="K575" s="152" t="s">
        <v>775</v>
      </c>
      <c r="L575" s="152" t="s">
        <v>775</v>
      </c>
      <c r="M575" s="148" t="s">
        <v>887</v>
      </c>
      <c r="N575" s="144" t="s">
        <v>2223</v>
      </c>
      <c r="O575" s="114"/>
    </row>
    <row r="576" spans="1:15" ht="60.75" customHeight="1" x14ac:dyDescent="0.25">
      <c r="A576" s="148" t="s">
        <v>892</v>
      </c>
      <c r="B576" s="362" t="s">
        <v>893</v>
      </c>
      <c r="C576" s="148" t="s">
        <v>51</v>
      </c>
      <c r="D576" s="148">
        <v>2018</v>
      </c>
      <c r="E576" s="68">
        <v>7693.4</v>
      </c>
      <c r="F576" s="199">
        <v>6526</v>
      </c>
      <c r="G576" s="152" t="s">
        <v>775</v>
      </c>
      <c r="H576" s="68">
        <v>0</v>
      </c>
      <c r="I576" s="68">
        <v>6526</v>
      </c>
      <c r="J576" s="152" t="s">
        <v>775</v>
      </c>
      <c r="K576" s="152" t="s">
        <v>775</v>
      </c>
      <c r="L576" s="152" t="s">
        <v>775</v>
      </c>
      <c r="M576" s="148" t="s">
        <v>894</v>
      </c>
      <c r="N576" s="144" t="s">
        <v>2223</v>
      </c>
      <c r="O576" s="114"/>
    </row>
    <row r="577" spans="1:15" ht="64.5" customHeight="1" x14ac:dyDescent="0.25">
      <c r="A577" s="148" t="s">
        <v>895</v>
      </c>
      <c r="B577" s="362"/>
      <c r="C577" s="148" t="s">
        <v>51</v>
      </c>
      <c r="D577" s="148">
        <v>2018</v>
      </c>
      <c r="E577" s="68">
        <v>175.1</v>
      </c>
      <c r="F577" s="199">
        <v>175.1</v>
      </c>
      <c r="G577" s="152" t="s">
        <v>775</v>
      </c>
      <c r="H577" s="148">
        <v>175.1</v>
      </c>
      <c r="I577" s="152" t="s">
        <v>775</v>
      </c>
      <c r="J577" s="152" t="s">
        <v>775</v>
      </c>
      <c r="K577" s="152" t="s">
        <v>775</v>
      </c>
      <c r="L577" s="152" t="s">
        <v>775</v>
      </c>
      <c r="M577" s="148" t="s">
        <v>894</v>
      </c>
      <c r="N577" s="144" t="s">
        <v>2223</v>
      </c>
      <c r="O577" s="114"/>
    </row>
    <row r="578" spans="1:15" ht="75" customHeight="1" x14ac:dyDescent="0.25">
      <c r="A578" s="148" t="s">
        <v>2508</v>
      </c>
      <c r="B578" s="362"/>
      <c r="C578" s="148" t="s">
        <v>51</v>
      </c>
      <c r="D578" s="148">
        <v>2018</v>
      </c>
      <c r="E578" s="68">
        <v>643</v>
      </c>
      <c r="F578" s="199">
        <v>532.29999999999995</v>
      </c>
      <c r="G578" s="152" t="s">
        <v>775</v>
      </c>
      <c r="H578" s="148">
        <v>532.29999999999995</v>
      </c>
      <c r="I578" s="152" t="s">
        <v>775</v>
      </c>
      <c r="J578" s="152" t="s">
        <v>775</v>
      </c>
      <c r="K578" s="152" t="s">
        <v>775</v>
      </c>
      <c r="L578" s="152" t="s">
        <v>775</v>
      </c>
      <c r="M578" s="148" t="s">
        <v>894</v>
      </c>
      <c r="N578" s="144" t="s">
        <v>2223</v>
      </c>
      <c r="O578" s="114"/>
    </row>
    <row r="579" spans="1:15" ht="72" customHeight="1" x14ac:dyDescent="0.25">
      <c r="A579" s="148" t="s">
        <v>2509</v>
      </c>
      <c r="B579" s="10" t="s">
        <v>893</v>
      </c>
      <c r="C579" s="148" t="s">
        <v>51</v>
      </c>
      <c r="D579" s="148">
        <v>2018</v>
      </c>
      <c r="E579" s="148">
        <v>300</v>
      </c>
      <c r="F579" s="63">
        <v>299.89999999999998</v>
      </c>
      <c r="G579" s="152" t="s">
        <v>775</v>
      </c>
      <c r="H579" s="68">
        <v>299.89999999999998</v>
      </c>
      <c r="I579" s="152" t="s">
        <v>775</v>
      </c>
      <c r="J579" s="152" t="s">
        <v>775</v>
      </c>
      <c r="K579" s="152" t="s">
        <v>775</v>
      </c>
      <c r="L579" s="152" t="s">
        <v>775</v>
      </c>
      <c r="M579" s="148" t="s">
        <v>894</v>
      </c>
      <c r="N579" s="144" t="s">
        <v>2223</v>
      </c>
      <c r="O579" s="114"/>
    </row>
    <row r="580" spans="1:15" ht="40.5" customHeight="1" x14ac:dyDescent="0.25">
      <c r="A580" s="148" t="s">
        <v>2510</v>
      </c>
      <c r="B580" s="362" t="s">
        <v>877</v>
      </c>
      <c r="C580" s="148" t="s">
        <v>42</v>
      </c>
      <c r="D580" s="148">
        <v>2018</v>
      </c>
      <c r="E580" s="197">
        <v>1164.9000000000001</v>
      </c>
      <c r="F580" s="198">
        <v>1164.9000000000001</v>
      </c>
      <c r="G580" s="152" t="s">
        <v>775</v>
      </c>
      <c r="H580" s="197">
        <v>1164.9000000000001</v>
      </c>
      <c r="I580" s="152" t="s">
        <v>775</v>
      </c>
      <c r="J580" s="152" t="s">
        <v>775</v>
      </c>
      <c r="K580" s="152" t="s">
        <v>775</v>
      </c>
      <c r="L580" s="152" t="s">
        <v>775</v>
      </c>
      <c r="M580" s="200" t="s">
        <v>896</v>
      </c>
      <c r="N580" s="144" t="s">
        <v>2223</v>
      </c>
      <c r="O580" s="114"/>
    </row>
    <row r="581" spans="1:15" ht="42" customHeight="1" x14ac:dyDescent="0.25">
      <c r="A581" s="148" t="s">
        <v>897</v>
      </c>
      <c r="B581" s="362"/>
      <c r="C581" s="148" t="s">
        <v>42</v>
      </c>
      <c r="D581" s="148">
        <v>2018</v>
      </c>
      <c r="E581" s="68">
        <v>503.3</v>
      </c>
      <c r="F581" s="199">
        <v>503.3</v>
      </c>
      <c r="G581" s="152" t="s">
        <v>775</v>
      </c>
      <c r="H581" s="68">
        <v>0</v>
      </c>
      <c r="I581" s="68">
        <v>503.3</v>
      </c>
      <c r="J581" s="152" t="s">
        <v>775</v>
      </c>
      <c r="K581" s="152" t="s">
        <v>775</v>
      </c>
      <c r="L581" s="152" t="s">
        <v>775</v>
      </c>
      <c r="M581" s="68" t="s">
        <v>884</v>
      </c>
      <c r="N581" s="144" t="s">
        <v>2223</v>
      </c>
      <c r="O581" s="114"/>
    </row>
    <row r="582" spans="1:15" ht="41.25" customHeight="1" x14ac:dyDescent="0.25">
      <c r="A582" s="148" t="s">
        <v>2511</v>
      </c>
      <c r="B582" s="362" t="s">
        <v>879</v>
      </c>
      <c r="C582" s="148" t="s">
        <v>344</v>
      </c>
      <c r="D582" s="148">
        <v>2018</v>
      </c>
      <c r="E582" s="148">
        <v>299.89999999999998</v>
      </c>
      <c r="F582" s="63">
        <v>299.89999999999998</v>
      </c>
      <c r="G582" s="152" t="s">
        <v>775</v>
      </c>
      <c r="H582" s="68">
        <v>299.89999999999998</v>
      </c>
      <c r="I582" s="152" t="s">
        <v>775</v>
      </c>
      <c r="J582" s="152" t="s">
        <v>775</v>
      </c>
      <c r="K582" s="152" t="s">
        <v>775</v>
      </c>
      <c r="L582" s="152" t="s">
        <v>775</v>
      </c>
      <c r="M582" s="200" t="s">
        <v>896</v>
      </c>
      <c r="N582" s="144" t="s">
        <v>2223</v>
      </c>
      <c r="O582" s="114"/>
    </row>
    <row r="583" spans="1:15" ht="72" customHeight="1" x14ac:dyDescent="0.25">
      <c r="A583" s="148" t="s">
        <v>898</v>
      </c>
      <c r="B583" s="362"/>
      <c r="C583" s="148" t="s">
        <v>344</v>
      </c>
      <c r="D583" s="148">
        <v>2018</v>
      </c>
      <c r="E583" s="68">
        <v>249.6</v>
      </c>
      <c r="F583" s="68">
        <v>249.6</v>
      </c>
      <c r="G583" s="152" t="s">
        <v>775</v>
      </c>
      <c r="H583" s="68">
        <v>249.6</v>
      </c>
      <c r="I583" s="152" t="s">
        <v>775</v>
      </c>
      <c r="J583" s="152" t="s">
        <v>775</v>
      </c>
      <c r="K583" s="152" t="s">
        <v>775</v>
      </c>
      <c r="L583" s="152" t="s">
        <v>775</v>
      </c>
      <c r="M583" s="68" t="s">
        <v>882</v>
      </c>
      <c r="N583" s="144" t="s">
        <v>2223</v>
      </c>
      <c r="O583" s="114"/>
    </row>
    <row r="584" spans="1:15" ht="51.75" customHeight="1" x14ac:dyDescent="0.25">
      <c r="A584" s="148" t="s">
        <v>2512</v>
      </c>
      <c r="B584" s="362"/>
      <c r="C584" s="148" t="s">
        <v>344</v>
      </c>
      <c r="D584" s="148">
        <v>2018</v>
      </c>
      <c r="E584" s="68">
        <v>245</v>
      </c>
      <c r="F584" s="199">
        <v>245</v>
      </c>
      <c r="G584" s="152" t="s">
        <v>775</v>
      </c>
      <c r="H584" s="152" t="s">
        <v>775</v>
      </c>
      <c r="I584" s="68">
        <v>245</v>
      </c>
      <c r="J584" s="152" t="s">
        <v>775</v>
      </c>
      <c r="K584" s="152" t="s">
        <v>775</v>
      </c>
      <c r="L584" s="152" t="s">
        <v>775</v>
      </c>
      <c r="M584" s="68" t="s">
        <v>884</v>
      </c>
      <c r="N584" s="144" t="s">
        <v>2223</v>
      </c>
      <c r="O584" s="114"/>
    </row>
    <row r="585" spans="1:15" ht="51" customHeight="1" x14ac:dyDescent="0.25">
      <c r="A585" s="148" t="s">
        <v>899</v>
      </c>
      <c r="B585" s="362"/>
      <c r="C585" s="148" t="s">
        <v>344</v>
      </c>
      <c r="D585" s="148">
        <v>2018</v>
      </c>
      <c r="E585" s="68">
        <v>240</v>
      </c>
      <c r="F585" s="199">
        <v>240</v>
      </c>
      <c r="G585" s="152" t="s">
        <v>775</v>
      </c>
      <c r="H585" s="68">
        <v>240</v>
      </c>
      <c r="I585" s="152" t="s">
        <v>775</v>
      </c>
      <c r="J585" s="152" t="s">
        <v>775</v>
      </c>
      <c r="K585" s="152" t="s">
        <v>775</v>
      </c>
      <c r="L585" s="152" t="s">
        <v>775</v>
      </c>
      <c r="M585" s="68" t="s">
        <v>884</v>
      </c>
      <c r="N585" s="144" t="s">
        <v>2223</v>
      </c>
      <c r="O585" s="114"/>
    </row>
    <row r="586" spans="1:15" ht="31.5" customHeight="1" x14ac:dyDescent="0.25">
      <c r="A586" s="148" t="s">
        <v>900</v>
      </c>
      <c r="B586" s="362"/>
      <c r="C586" s="148" t="s">
        <v>344</v>
      </c>
      <c r="D586" s="148">
        <v>2018</v>
      </c>
      <c r="E586" s="68">
        <v>190</v>
      </c>
      <c r="F586" s="68">
        <v>190</v>
      </c>
      <c r="G586" s="152" t="s">
        <v>775</v>
      </c>
      <c r="H586" s="68">
        <v>190</v>
      </c>
      <c r="I586" s="152" t="s">
        <v>775</v>
      </c>
      <c r="J586" s="152" t="s">
        <v>775</v>
      </c>
      <c r="K586" s="152" t="s">
        <v>775</v>
      </c>
      <c r="L586" s="152" t="s">
        <v>775</v>
      </c>
      <c r="M586" s="68" t="s">
        <v>882</v>
      </c>
      <c r="N586" s="144" t="s">
        <v>2223</v>
      </c>
      <c r="O586" s="114"/>
    </row>
    <row r="587" spans="1:15" ht="41.25" customHeight="1" x14ac:dyDescent="0.25">
      <c r="A587" s="148" t="s">
        <v>901</v>
      </c>
      <c r="B587" s="362" t="s">
        <v>879</v>
      </c>
      <c r="C587" s="148" t="s">
        <v>344</v>
      </c>
      <c r="D587" s="148">
        <v>2018</v>
      </c>
      <c r="E587" s="68">
        <v>252.4</v>
      </c>
      <c r="F587" s="68">
        <v>252.4</v>
      </c>
      <c r="G587" s="152" t="s">
        <v>775</v>
      </c>
      <c r="H587" s="68">
        <v>252.4</v>
      </c>
      <c r="I587" s="152" t="s">
        <v>775</v>
      </c>
      <c r="J587" s="152" t="s">
        <v>775</v>
      </c>
      <c r="K587" s="152" t="s">
        <v>775</v>
      </c>
      <c r="L587" s="152" t="s">
        <v>775</v>
      </c>
      <c r="M587" s="68" t="s">
        <v>882</v>
      </c>
      <c r="N587" s="144" t="s">
        <v>2223</v>
      </c>
      <c r="O587" s="114"/>
    </row>
    <row r="588" spans="1:15" ht="41.25" customHeight="1" x14ac:dyDescent="0.25">
      <c r="A588" s="148" t="s">
        <v>2513</v>
      </c>
      <c r="B588" s="362"/>
      <c r="C588" s="148" t="s">
        <v>344</v>
      </c>
      <c r="D588" s="148">
        <v>2018</v>
      </c>
      <c r="E588" s="68">
        <v>160</v>
      </c>
      <c r="F588" s="68">
        <v>160</v>
      </c>
      <c r="G588" s="152" t="s">
        <v>775</v>
      </c>
      <c r="H588" s="68">
        <v>160</v>
      </c>
      <c r="I588" s="152" t="s">
        <v>775</v>
      </c>
      <c r="J588" s="152" t="s">
        <v>775</v>
      </c>
      <c r="K588" s="152" t="s">
        <v>775</v>
      </c>
      <c r="L588" s="152" t="s">
        <v>775</v>
      </c>
      <c r="M588" s="68" t="s">
        <v>882</v>
      </c>
      <c r="N588" s="144" t="s">
        <v>2223</v>
      </c>
      <c r="O588" s="114"/>
    </row>
    <row r="589" spans="1:15" ht="18" customHeight="1" x14ac:dyDescent="0.25">
      <c r="A589" s="405" t="s">
        <v>2514</v>
      </c>
      <c r="B589" s="406"/>
      <c r="C589" s="406"/>
      <c r="D589" s="406"/>
      <c r="E589" s="406"/>
      <c r="F589" s="406"/>
      <c r="G589" s="406"/>
      <c r="H589" s="406"/>
      <c r="I589" s="406"/>
      <c r="J589" s="406"/>
      <c r="K589" s="406"/>
      <c r="L589" s="406"/>
      <c r="M589" s="406"/>
      <c r="N589" s="406"/>
      <c r="O589" s="406"/>
    </row>
    <row r="590" spans="1:15" ht="15" customHeight="1" x14ac:dyDescent="0.25">
      <c r="A590" s="353" t="s">
        <v>1</v>
      </c>
      <c r="B590" s="353" t="s">
        <v>2</v>
      </c>
      <c r="C590" s="353" t="s">
        <v>3</v>
      </c>
      <c r="D590" s="353" t="s">
        <v>4</v>
      </c>
      <c r="E590" s="353" t="s">
        <v>5</v>
      </c>
      <c r="F590" s="407" t="s">
        <v>24</v>
      </c>
      <c r="G590" s="407"/>
      <c r="H590" s="407"/>
      <c r="I590" s="407"/>
      <c r="J590" s="407"/>
      <c r="K590" s="407"/>
      <c r="L590" s="407"/>
      <c r="M590" s="353" t="s">
        <v>12</v>
      </c>
      <c r="N590" s="353" t="s">
        <v>13</v>
      </c>
      <c r="O590" s="114"/>
    </row>
    <row r="591" spans="1:15" ht="58.5" customHeight="1" x14ac:dyDescent="0.25">
      <c r="A591" s="353"/>
      <c r="B591" s="353"/>
      <c r="C591" s="353"/>
      <c r="D591" s="353"/>
      <c r="E591" s="353"/>
      <c r="F591" s="407" t="s">
        <v>7</v>
      </c>
      <c r="G591" s="353" t="s">
        <v>36</v>
      </c>
      <c r="H591" s="353" t="s">
        <v>38</v>
      </c>
      <c r="I591" s="353" t="s">
        <v>8</v>
      </c>
      <c r="J591" s="353" t="s">
        <v>9</v>
      </c>
      <c r="K591" s="353" t="s">
        <v>10</v>
      </c>
      <c r="L591" s="353" t="s">
        <v>11</v>
      </c>
      <c r="M591" s="353"/>
      <c r="N591" s="353"/>
      <c r="O591" s="114"/>
    </row>
    <row r="592" spans="1:15" ht="25.5" customHeight="1" x14ac:dyDescent="0.25">
      <c r="A592" s="353"/>
      <c r="B592" s="353"/>
      <c r="C592" s="353"/>
      <c r="D592" s="353"/>
      <c r="E592" s="353"/>
      <c r="F592" s="407"/>
      <c r="G592" s="353"/>
      <c r="H592" s="353"/>
      <c r="I592" s="353"/>
      <c r="J592" s="353"/>
      <c r="K592" s="353"/>
      <c r="L592" s="353"/>
      <c r="M592" s="353"/>
      <c r="N592" s="353"/>
      <c r="O592" s="114"/>
    </row>
    <row r="593" spans="1:15" ht="15" customHeight="1" x14ac:dyDescent="0.25">
      <c r="A593" s="345" t="s">
        <v>1177</v>
      </c>
      <c r="B593" s="345"/>
      <c r="C593" s="345"/>
      <c r="D593" s="345"/>
      <c r="E593" s="345"/>
      <c r="F593" s="345"/>
      <c r="G593" s="345"/>
      <c r="H593" s="345"/>
      <c r="I593" s="345"/>
      <c r="J593" s="345"/>
      <c r="K593" s="345"/>
      <c r="L593" s="345"/>
      <c r="M593" s="345"/>
      <c r="N593" s="345"/>
      <c r="O593" s="114"/>
    </row>
    <row r="594" spans="1:15" ht="93.75" customHeight="1" x14ac:dyDescent="0.25">
      <c r="A594" s="148" t="s">
        <v>1245</v>
      </c>
      <c r="B594" s="148" t="s">
        <v>1244</v>
      </c>
      <c r="C594" s="148" t="s">
        <v>139</v>
      </c>
      <c r="D594" s="62">
        <v>2018</v>
      </c>
      <c r="E594" s="62">
        <v>706.5</v>
      </c>
      <c r="F594" s="62">
        <v>706.5</v>
      </c>
      <c r="G594" s="62">
        <v>698.84</v>
      </c>
      <c r="H594" s="6" t="s">
        <v>775</v>
      </c>
      <c r="I594" s="6" t="s">
        <v>775</v>
      </c>
      <c r="J594" s="6" t="s">
        <v>775</v>
      </c>
      <c r="K594" s="6" t="s">
        <v>775</v>
      </c>
      <c r="L594" s="6" t="s">
        <v>775</v>
      </c>
      <c r="M594" s="148" t="s">
        <v>1233</v>
      </c>
      <c r="N594" s="144" t="s">
        <v>2223</v>
      </c>
      <c r="O594" s="114"/>
    </row>
    <row r="595" spans="1:15" ht="13.5" customHeight="1" x14ac:dyDescent="0.25">
      <c r="A595" s="345" t="s">
        <v>278</v>
      </c>
      <c r="B595" s="345"/>
      <c r="C595" s="345"/>
      <c r="D595" s="345"/>
      <c r="E595" s="345"/>
      <c r="F595" s="345"/>
      <c r="G595" s="345"/>
      <c r="H595" s="345"/>
      <c r="I595" s="345"/>
      <c r="J595" s="345"/>
      <c r="K595" s="345"/>
      <c r="L595" s="345"/>
      <c r="M595" s="345"/>
      <c r="N595" s="345"/>
      <c r="O595" s="114"/>
    </row>
    <row r="596" spans="1:15" ht="42" customHeight="1" x14ac:dyDescent="0.25">
      <c r="A596" s="144" t="s">
        <v>355</v>
      </c>
      <c r="B596" s="353" t="s">
        <v>369</v>
      </c>
      <c r="C596" s="144" t="s">
        <v>51</v>
      </c>
      <c r="D596" s="143" t="s">
        <v>40</v>
      </c>
      <c r="E596" s="143">
        <v>400</v>
      </c>
      <c r="F596" s="143">
        <v>115</v>
      </c>
      <c r="G596" s="143">
        <v>115</v>
      </c>
      <c r="H596" s="6" t="s">
        <v>775</v>
      </c>
      <c r="I596" s="6" t="s">
        <v>775</v>
      </c>
      <c r="J596" s="6" t="s">
        <v>775</v>
      </c>
      <c r="K596" s="6" t="s">
        <v>775</v>
      </c>
      <c r="L596" s="6" t="s">
        <v>775</v>
      </c>
      <c r="M596" s="152" t="s">
        <v>775</v>
      </c>
      <c r="N596" s="144" t="s">
        <v>2223</v>
      </c>
      <c r="O596" s="114"/>
    </row>
    <row r="597" spans="1:15" ht="33" customHeight="1" x14ac:dyDescent="0.25">
      <c r="A597" s="144" t="s">
        <v>367</v>
      </c>
      <c r="B597" s="353"/>
      <c r="C597" s="144" t="s">
        <v>51</v>
      </c>
      <c r="D597" s="143" t="s">
        <v>40</v>
      </c>
      <c r="E597" s="143">
        <v>567.29999999999995</v>
      </c>
      <c r="F597" s="143">
        <v>448.50700000000001</v>
      </c>
      <c r="G597" s="143">
        <v>448.50700000000001</v>
      </c>
      <c r="H597" s="6" t="s">
        <v>775</v>
      </c>
      <c r="I597" s="6" t="s">
        <v>775</v>
      </c>
      <c r="J597" s="6" t="s">
        <v>775</v>
      </c>
      <c r="K597" s="6" t="s">
        <v>775</v>
      </c>
      <c r="L597" s="6" t="s">
        <v>775</v>
      </c>
      <c r="M597" s="152" t="s">
        <v>775</v>
      </c>
      <c r="N597" s="144" t="s">
        <v>2223</v>
      </c>
      <c r="O597" s="114"/>
    </row>
    <row r="598" spans="1:15" ht="53.25" customHeight="1" x14ac:dyDescent="0.25">
      <c r="A598" s="144" t="s">
        <v>356</v>
      </c>
      <c r="B598" s="353"/>
      <c r="C598" s="144" t="s">
        <v>51</v>
      </c>
      <c r="D598" s="143" t="s">
        <v>40</v>
      </c>
      <c r="E598" s="143">
        <v>250</v>
      </c>
      <c r="F598" s="143">
        <v>77.959999999999994</v>
      </c>
      <c r="G598" s="143">
        <v>77.959999999999994</v>
      </c>
      <c r="H598" s="6" t="s">
        <v>775</v>
      </c>
      <c r="I598" s="6" t="s">
        <v>775</v>
      </c>
      <c r="J598" s="6" t="s">
        <v>775</v>
      </c>
      <c r="K598" s="6" t="s">
        <v>775</v>
      </c>
      <c r="L598" s="6" t="s">
        <v>775</v>
      </c>
      <c r="M598" s="152" t="s">
        <v>775</v>
      </c>
      <c r="N598" s="144" t="s">
        <v>2223</v>
      </c>
      <c r="O598" s="114"/>
    </row>
    <row r="599" spans="1:15" ht="42" customHeight="1" x14ac:dyDescent="0.25">
      <c r="A599" s="144" t="s">
        <v>357</v>
      </c>
      <c r="B599" s="353"/>
      <c r="C599" s="144" t="s">
        <v>51</v>
      </c>
      <c r="D599" s="143" t="s">
        <v>40</v>
      </c>
      <c r="E599" s="143">
        <v>90.41</v>
      </c>
      <c r="F599" s="143">
        <v>86.86</v>
      </c>
      <c r="G599" s="143">
        <v>86.86</v>
      </c>
      <c r="H599" s="6" t="s">
        <v>775</v>
      </c>
      <c r="I599" s="6" t="s">
        <v>775</v>
      </c>
      <c r="J599" s="6" t="s">
        <v>775</v>
      </c>
      <c r="K599" s="6" t="s">
        <v>775</v>
      </c>
      <c r="L599" s="6" t="s">
        <v>775</v>
      </c>
      <c r="M599" s="152" t="s">
        <v>775</v>
      </c>
      <c r="N599" s="144" t="s">
        <v>2223</v>
      </c>
      <c r="O599" s="114"/>
    </row>
    <row r="600" spans="1:15" ht="42" customHeight="1" x14ac:dyDescent="0.25">
      <c r="A600" s="144" t="s">
        <v>358</v>
      </c>
      <c r="B600" s="353" t="s">
        <v>370</v>
      </c>
      <c r="C600" s="144" t="s">
        <v>42</v>
      </c>
      <c r="D600" s="143" t="s">
        <v>40</v>
      </c>
      <c r="E600" s="143">
        <v>500</v>
      </c>
      <c r="F600" s="143">
        <v>490.4</v>
      </c>
      <c r="G600" s="143">
        <v>490.4</v>
      </c>
      <c r="H600" s="6" t="s">
        <v>775</v>
      </c>
      <c r="I600" s="6" t="s">
        <v>775</v>
      </c>
      <c r="J600" s="6" t="s">
        <v>775</v>
      </c>
      <c r="K600" s="6" t="s">
        <v>775</v>
      </c>
      <c r="L600" s="6" t="s">
        <v>775</v>
      </c>
      <c r="M600" s="152" t="s">
        <v>775</v>
      </c>
      <c r="N600" s="144" t="s">
        <v>2223</v>
      </c>
      <c r="O600" s="114"/>
    </row>
    <row r="601" spans="1:15" ht="52.5" customHeight="1" x14ac:dyDescent="0.25">
      <c r="A601" s="144" t="s">
        <v>359</v>
      </c>
      <c r="B601" s="353"/>
      <c r="C601" s="144" t="s">
        <v>42</v>
      </c>
      <c r="D601" s="143" t="s">
        <v>40</v>
      </c>
      <c r="E601" s="143">
        <v>300</v>
      </c>
      <c r="F601" s="143">
        <v>300</v>
      </c>
      <c r="G601" s="6" t="s">
        <v>775</v>
      </c>
      <c r="H601" s="6" t="s">
        <v>775</v>
      </c>
      <c r="I601" s="143">
        <v>300</v>
      </c>
      <c r="J601" s="6" t="s">
        <v>775</v>
      </c>
      <c r="K601" s="6" t="s">
        <v>775</v>
      </c>
      <c r="L601" s="6" t="s">
        <v>775</v>
      </c>
      <c r="M601" s="152" t="s">
        <v>775</v>
      </c>
      <c r="N601" s="144" t="s">
        <v>2223</v>
      </c>
      <c r="O601" s="114"/>
    </row>
    <row r="602" spans="1:15" ht="40.5" customHeight="1" x14ac:dyDescent="0.25">
      <c r="A602" s="144" t="s">
        <v>360</v>
      </c>
      <c r="B602" s="353"/>
      <c r="C602" s="144" t="s">
        <v>42</v>
      </c>
      <c r="D602" s="143" t="s">
        <v>40</v>
      </c>
      <c r="E602" s="143">
        <v>200</v>
      </c>
      <c r="F602" s="143">
        <v>200</v>
      </c>
      <c r="G602" s="6" t="s">
        <v>775</v>
      </c>
      <c r="H602" s="6" t="s">
        <v>775</v>
      </c>
      <c r="I602" s="143">
        <v>200</v>
      </c>
      <c r="J602" s="6" t="s">
        <v>775</v>
      </c>
      <c r="K602" s="6" t="s">
        <v>775</v>
      </c>
      <c r="L602" s="6" t="s">
        <v>775</v>
      </c>
      <c r="M602" s="152" t="s">
        <v>775</v>
      </c>
      <c r="N602" s="144" t="s">
        <v>2223</v>
      </c>
      <c r="O602" s="114"/>
    </row>
    <row r="603" spans="1:15" ht="103.5" customHeight="1" x14ac:dyDescent="0.25">
      <c r="A603" s="144" t="s">
        <v>366</v>
      </c>
      <c r="B603" s="144" t="s">
        <v>230</v>
      </c>
      <c r="C603" s="144" t="s">
        <v>368</v>
      </c>
      <c r="D603" s="143" t="s">
        <v>40</v>
      </c>
      <c r="E603" s="143">
        <v>1400</v>
      </c>
      <c r="F603" s="143">
        <v>1400</v>
      </c>
      <c r="G603" s="6" t="s">
        <v>775</v>
      </c>
      <c r="H603" s="6" t="s">
        <v>775</v>
      </c>
      <c r="I603" s="143">
        <v>1399.7</v>
      </c>
      <c r="J603" s="6" t="s">
        <v>775</v>
      </c>
      <c r="K603" s="6" t="s">
        <v>775</v>
      </c>
      <c r="L603" s="6" t="s">
        <v>775</v>
      </c>
      <c r="M603" s="152" t="s">
        <v>775</v>
      </c>
      <c r="N603" s="144" t="s">
        <v>2223</v>
      </c>
      <c r="O603" s="114"/>
    </row>
    <row r="604" spans="1:15" ht="40.5" customHeight="1" x14ac:dyDescent="0.25">
      <c r="A604" s="144" t="s">
        <v>361</v>
      </c>
      <c r="B604" s="353" t="s">
        <v>371</v>
      </c>
      <c r="C604" s="144" t="s">
        <v>362</v>
      </c>
      <c r="D604" s="143" t="s">
        <v>40</v>
      </c>
      <c r="E604" s="143">
        <v>150</v>
      </c>
      <c r="F604" s="143">
        <v>150</v>
      </c>
      <c r="G604" s="6" t="s">
        <v>775</v>
      </c>
      <c r="H604" s="6" t="s">
        <v>775</v>
      </c>
      <c r="I604" s="143">
        <v>150</v>
      </c>
      <c r="J604" s="6" t="s">
        <v>775</v>
      </c>
      <c r="K604" s="6" t="s">
        <v>775</v>
      </c>
      <c r="L604" s="6" t="s">
        <v>775</v>
      </c>
      <c r="M604" s="152" t="s">
        <v>775</v>
      </c>
      <c r="N604" s="144" t="s">
        <v>2223</v>
      </c>
      <c r="O604" s="114"/>
    </row>
    <row r="605" spans="1:15" ht="42" customHeight="1" x14ac:dyDescent="0.25">
      <c r="A605" s="144" t="s">
        <v>363</v>
      </c>
      <c r="B605" s="353"/>
      <c r="C605" s="144" t="s">
        <v>344</v>
      </c>
      <c r="D605" s="143" t="s">
        <v>40</v>
      </c>
      <c r="E605" s="143">
        <v>200</v>
      </c>
      <c r="F605" s="143">
        <v>200</v>
      </c>
      <c r="G605" s="6" t="s">
        <v>775</v>
      </c>
      <c r="H605" s="6" t="s">
        <v>775</v>
      </c>
      <c r="I605" s="143">
        <v>200</v>
      </c>
      <c r="J605" s="6" t="s">
        <v>775</v>
      </c>
      <c r="K605" s="6" t="s">
        <v>775</v>
      </c>
      <c r="L605" s="6" t="s">
        <v>775</v>
      </c>
      <c r="M605" s="152" t="s">
        <v>775</v>
      </c>
      <c r="N605" s="144" t="s">
        <v>2223</v>
      </c>
      <c r="O605" s="114"/>
    </row>
    <row r="606" spans="1:15" ht="41.25" customHeight="1" x14ac:dyDescent="0.25">
      <c r="A606" s="144" t="s">
        <v>364</v>
      </c>
      <c r="B606" s="353"/>
      <c r="C606" s="144" t="s">
        <v>344</v>
      </c>
      <c r="D606" s="143" t="s">
        <v>40</v>
      </c>
      <c r="E606" s="143">
        <v>200</v>
      </c>
      <c r="F606" s="143">
        <v>200</v>
      </c>
      <c r="G606" s="6" t="s">
        <v>775</v>
      </c>
      <c r="H606" s="6" t="s">
        <v>775</v>
      </c>
      <c r="I606" s="143">
        <v>200</v>
      </c>
      <c r="J606" s="6" t="s">
        <v>775</v>
      </c>
      <c r="K606" s="6" t="s">
        <v>775</v>
      </c>
      <c r="L606" s="6" t="s">
        <v>775</v>
      </c>
      <c r="M606" s="152" t="s">
        <v>775</v>
      </c>
      <c r="N606" s="144" t="s">
        <v>2223</v>
      </c>
      <c r="O606" s="114"/>
    </row>
    <row r="607" spans="1:15" ht="43.5" customHeight="1" x14ac:dyDescent="0.25">
      <c r="A607" s="144" t="s">
        <v>365</v>
      </c>
      <c r="B607" s="353"/>
      <c r="C607" s="144" t="s">
        <v>344</v>
      </c>
      <c r="D607" s="143" t="s">
        <v>40</v>
      </c>
      <c r="E607" s="143">
        <v>200</v>
      </c>
      <c r="F607" s="143">
        <v>200</v>
      </c>
      <c r="G607" s="6" t="s">
        <v>775</v>
      </c>
      <c r="H607" s="6" t="s">
        <v>775</v>
      </c>
      <c r="I607" s="143">
        <v>200</v>
      </c>
      <c r="J607" s="6" t="s">
        <v>775</v>
      </c>
      <c r="K607" s="6" t="s">
        <v>775</v>
      </c>
      <c r="L607" s="6" t="s">
        <v>775</v>
      </c>
      <c r="M607" s="152" t="s">
        <v>775</v>
      </c>
      <c r="N607" s="144" t="s">
        <v>2223</v>
      </c>
      <c r="O607" s="114"/>
    </row>
    <row r="608" spans="1:15" ht="13.5" customHeight="1" x14ac:dyDescent="0.25">
      <c r="A608" s="345" t="s">
        <v>397</v>
      </c>
      <c r="B608" s="345"/>
      <c r="C608" s="345"/>
      <c r="D608" s="345"/>
      <c r="E608" s="345"/>
      <c r="F608" s="345"/>
      <c r="G608" s="345"/>
      <c r="H608" s="345"/>
      <c r="I608" s="345"/>
      <c r="J608" s="345"/>
      <c r="K608" s="345"/>
      <c r="L608" s="345"/>
      <c r="M608" s="345"/>
      <c r="N608" s="345"/>
      <c r="O608" s="114"/>
    </row>
    <row r="609" spans="1:15" ht="72.75" customHeight="1" x14ac:dyDescent="0.25">
      <c r="A609" s="144" t="s">
        <v>437</v>
      </c>
      <c r="B609" s="144" t="s">
        <v>438</v>
      </c>
      <c r="C609" s="144" t="s">
        <v>1260</v>
      </c>
      <c r="D609" s="143">
        <v>2019</v>
      </c>
      <c r="E609" s="143">
        <v>111554.3</v>
      </c>
      <c r="F609" s="53">
        <v>111554.3</v>
      </c>
      <c r="G609" s="143">
        <v>111554.3</v>
      </c>
      <c r="H609" s="143" t="s">
        <v>775</v>
      </c>
      <c r="I609" s="143" t="s">
        <v>775</v>
      </c>
      <c r="J609" s="143" t="s">
        <v>775</v>
      </c>
      <c r="K609" s="143" t="s">
        <v>775</v>
      </c>
      <c r="L609" s="143" t="s">
        <v>775</v>
      </c>
      <c r="M609" s="144" t="s">
        <v>420</v>
      </c>
      <c r="N609" s="144" t="s">
        <v>2223</v>
      </c>
      <c r="O609" s="114"/>
    </row>
    <row r="610" spans="1:15" ht="16.5" customHeight="1" x14ac:dyDescent="0.25">
      <c r="A610" s="345" t="s">
        <v>1256</v>
      </c>
      <c r="B610" s="345"/>
      <c r="C610" s="345"/>
      <c r="D610" s="345"/>
      <c r="E610" s="345"/>
      <c r="F610" s="345"/>
      <c r="G610" s="345"/>
      <c r="H610" s="345"/>
      <c r="I610" s="345"/>
      <c r="J610" s="345"/>
      <c r="K610" s="345"/>
      <c r="L610" s="345"/>
      <c r="M610" s="345"/>
      <c r="N610" s="345"/>
      <c r="O610" s="114"/>
    </row>
    <row r="611" spans="1:15" ht="61.5" customHeight="1" x14ac:dyDescent="0.25">
      <c r="A611" s="144" t="s">
        <v>1522</v>
      </c>
      <c r="B611" s="144" t="s">
        <v>2515</v>
      </c>
      <c r="C611" s="144" t="s">
        <v>51</v>
      </c>
      <c r="D611" s="143" t="s">
        <v>149</v>
      </c>
      <c r="E611" s="143">
        <v>24042</v>
      </c>
      <c r="F611" s="143">
        <v>3271</v>
      </c>
      <c r="G611" s="143" t="s">
        <v>775</v>
      </c>
      <c r="H611" s="143">
        <v>2800</v>
      </c>
      <c r="I611" s="143">
        <v>471</v>
      </c>
      <c r="J611" s="143" t="s">
        <v>775</v>
      </c>
      <c r="K611" s="143" t="s">
        <v>775</v>
      </c>
      <c r="L611" s="143" t="s">
        <v>775</v>
      </c>
      <c r="M611" s="143" t="s">
        <v>775</v>
      </c>
      <c r="N611" s="144" t="s">
        <v>2223</v>
      </c>
      <c r="O611" s="114"/>
    </row>
    <row r="612" spans="1:15" ht="105" customHeight="1" x14ac:dyDescent="0.25">
      <c r="A612" s="151" t="s">
        <v>1523</v>
      </c>
      <c r="B612" s="144" t="s">
        <v>1510</v>
      </c>
      <c r="C612" s="151" t="s">
        <v>51</v>
      </c>
      <c r="D612" s="56" t="s">
        <v>48</v>
      </c>
      <c r="E612" s="56">
        <v>2000</v>
      </c>
      <c r="F612" s="56" t="s">
        <v>775</v>
      </c>
      <c r="G612" s="56" t="s">
        <v>775</v>
      </c>
      <c r="H612" s="56">
        <v>1451.4</v>
      </c>
      <c r="I612" s="56" t="s">
        <v>775</v>
      </c>
      <c r="J612" s="56" t="s">
        <v>775</v>
      </c>
      <c r="K612" s="56" t="s">
        <v>775</v>
      </c>
      <c r="L612" s="56" t="s">
        <v>775</v>
      </c>
      <c r="M612" s="56" t="s">
        <v>775</v>
      </c>
      <c r="N612" s="144" t="s">
        <v>2223</v>
      </c>
      <c r="O612" s="114"/>
    </row>
    <row r="613" spans="1:15" ht="15" customHeight="1" x14ac:dyDescent="0.25">
      <c r="A613" s="345" t="s">
        <v>772</v>
      </c>
      <c r="B613" s="345"/>
      <c r="C613" s="345"/>
      <c r="D613" s="345"/>
      <c r="E613" s="345"/>
      <c r="F613" s="345"/>
      <c r="G613" s="345"/>
      <c r="H613" s="345"/>
      <c r="I613" s="345"/>
      <c r="J613" s="345"/>
      <c r="K613" s="345"/>
      <c r="L613" s="345"/>
      <c r="M613" s="345"/>
      <c r="N613" s="345"/>
      <c r="O613" s="114"/>
    </row>
    <row r="614" spans="1:15" ht="126" customHeight="1" x14ac:dyDescent="0.25">
      <c r="A614" s="152" t="s">
        <v>852</v>
      </c>
      <c r="B614" s="152" t="s">
        <v>841</v>
      </c>
      <c r="C614" s="152" t="s">
        <v>2269</v>
      </c>
      <c r="D614" s="6">
        <v>2019</v>
      </c>
      <c r="E614" s="6">
        <v>4</v>
      </c>
      <c r="F614" s="6">
        <v>4</v>
      </c>
      <c r="G614" s="6" t="s">
        <v>775</v>
      </c>
      <c r="H614" s="6">
        <v>4</v>
      </c>
      <c r="I614" s="6" t="s">
        <v>775</v>
      </c>
      <c r="J614" s="6" t="s">
        <v>775</v>
      </c>
      <c r="K614" s="6" t="s">
        <v>775</v>
      </c>
      <c r="L614" s="6" t="s">
        <v>775</v>
      </c>
      <c r="M614" s="152" t="s">
        <v>2270</v>
      </c>
      <c r="N614" s="144" t="s">
        <v>2223</v>
      </c>
      <c r="O614" s="114"/>
    </row>
    <row r="615" spans="1:15" ht="12.75" customHeight="1" x14ac:dyDescent="0.25">
      <c r="A615" s="386" t="s">
        <v>457</v>
      </c>
      <c r="B615" s="386"/>
      <c r="C615" s="386"/>
      <c r="D615" s="386"/>
      <c r="E615" s="386"/>
      <c r="F615" s="386"/>
      <c r="G615" s="386"/>
      <c r="H615" s="386"/>
      <c r="I615" s="386"/>
      <c r="J615" s="386"/>
      <c r="K615" s="386"/>
      <c r="L615" s="386"/>
      <c r="M615" s="386"/>
      <c r="N615" s="386"/>
      <c r="O615" s="114"/>
    </row>
    <row r="616" spans="1:15" ht="135.75" customHeight="1" x14ac:dyDescent="0.25">
      <c r="A616" s="144" t="s">
        <v>478</v>
      </c>
      <c r="B616" s="144" t="s">
        <v>463</v>
      </c>
      <c r="C616" s="144" t="s">
        <v>51</v>
      </c>
      <c r="D616" s="143" t="s">
        <v>40</v>
      </c>
      <c r="E616" s="143">
        <v>500</v>
      </c>
      <c r="F616" s="143" t="s">
        <v>775</v>
      </c>
      <c r="G616" s="143" t="s">
        <v>775</v>
      </c>
      <c r="H616" s="143" t="s">
        <v>775</v>
      </c>
      <c r="I616" s="143">
        <v>500</v>
      </c>
      <c r="J616" s="143" t="s">
        <v>775</v>
      </c>
      <c r="K616" s="143" t="s">
        <v>775</v>
      </c>
      <c r="L616" s="143" t="s">
        <v>775</v>
      </c>
      <c r="M616" s="143" t="s">
        <v>775</v>
      </c>
      <c r="N616" s="144" t="s">
        <v>2223</v>
      </c>
      <c r="O616" s="114"/>
    </row>
    <row r="617" spans="1:15" ht="84" customHeight="1" x14ac:dyDescent="0.25">
      <c r="A617" s="144" t="s">
        <v>479</v>
      </c>
      <c r="B617" s="144" t="s">
        <v>473</v>
      </c>
      <c r="C617" s="144" t="s">
        <v>42</v>
      </c>
      <c r="D617" s="143" t="s">
        <v>40</v>
      </c>
      <c r="E617" s="143">
        <v>750</v>
      </c>
      <c r="F617" s="143" t="s">
        <v>775</v>
      </c>
      <c r="G617" s="143" t="s">
        <v>775</v>
      </c>
      <c r="H617" s="143" t="s">
        <v>775</v>
      </c>
      <c r="I617" s="143">
        <v>750</v>
      </c>
      <c r="J617" s="143" t="s">
        <v>775</v>
      </c>
      <c r="K617" s="143" t="s">
        <v>775</v>
      </c>
      <c r="L617" s="143" t="s">
        <v>775</v>
      </c>
      <c r="M617" s="143" t="s">
        <v>775</v>
      </c>
      <c r="N617" s="144" t="s">
        <v>2223</v>
      </c>
      <c r="O617" s="114"/>
    </row>
    <row r="618" spans="1:15" ht="14.25" customHeight="1" x14ac:dyDescent="0.25">
      <c r="A618" s="345" t="s">
        <v>118</v>
      </c>
      <c r="B618" s="345"/>
      <c r="C618" s="345"/>
      <c r="D618" s="345"/>
      <c r="E618" s="345"/>
      <c r="F618" s="345"/>
      <c r="G618" s="345"/>
      <c r="H618" s="345"/>
      <c r="I618" s="345"/>
      <c r="J618" s="345"/>
      <c r="K618" s="345"/>
      <c r="L618" s="345"/>
      <c r="M618" s="345"/>
      <c r="N618" s="345"/>
      <c r="O618" s="114"/>
    </row>
    <row r="619" spans="1:15" ht="72.75" customHeight="1" x14ac:dyDescent="0.25">
      <c r="A619" s="156" t="s">
        <v>216</v>
      </c>
      <c r="B619" s="351" t="s">
        <v>229</v>
      </c>
      <c r="C619" s="156" t="s">
        <v>132</v>
      </c>
      <c r="D619" s="5" t="s">
        <v>40</v>
      </c>
      <c r="E619" s="5">
        <v>510.5</v>
      </c>
      <c r="F619" s="5">
        <v>510.5</v>
      </c>
      <c r="G619" s="6" t="s">
        <v>775</v>
      </c>
      <c r="H619" s="5">
        <v>10.5</v>
      </c>
      <c r="I619" s="5">
        <v>500</v>
      </c>
      <c r="J619" s="6" t="s">
        <v>775</v>
      </c>
      <c r="K619" s="6" t="s">
        <v>775</v>
      </c>
      <c r="L619" s="6" t="s">
        <v>775</v>
      </c>
      <c r="M619" s="156" t="s">
        <v>163</v>
      </c>
      <c r="N619" s="144" t="s">
        <v>2223</v>
      </c>
      <c r="O619" s="114"/>
    </row>
    <row r="620" spans="1:15" ht="52.5" customHeight="1" x14ac:dyDescent="0.25">
      <c r="A620" s="156" t="s">
        <v>231</v>
      </c>
      <c r="B620" s="351"/>
      <c r="C620" s="156" t="s">
        <v>132</v>
      </c>
      <c r="D620" s="5" t="s">
        <v>48</v>
      </c>
      <c r="E620" s="5">
        <v>1498.0319999999999</v>
      </c>
      <c r="F620" s="5">
        <v>1474.24</v>
      </c>
      <c r="G620" s="6" t="s">
        <v>775</v>
      </c>
      <c r="H620" s="5">
        <v>14.74</v>
      </c>
      <c r="I620" s="5">
        <v>1459.5</v>
      </c>
      <c r="J620" s="6" t="s">
        <v>775</v>
      </c>
      <c r="K620" s="6" t="s">
        <v>775</v>
      </c>
      <c r="L620" s="6" t="s">
        <v>775</v>
      </c>
      <c r="M620" s="156" t="s">
        <v>163</v>
      </c>
      <c r="N620" s="144" t="s">
        <v>2223</v>
      </c>
      <c r="O620" s="114"/>
    </row>
    <row r="621" spans="1:15" ht="53.25" customHeight="1" x14ac:dyDescent="0.25">
      <c r="A621" s="156" t="s">
        <v>217</v>
      </c>
      <c r="B621" s="156" t="s">
        <v>201</v>
      </c>
      <c r="C621" s="156" t="s">
        <v>132</v>
      </c>
      <c r="D621" s="5">
        <v>2019</v>
      </c>
      <c r="E621" s="5">
        <v>669.6</v>
      </c>
      <c r="F621" s="5">
        <v>669.6</v>
      </c>
      <c r="G621" s="6" t="s">
        <v>775</v>
      </c>
      <c r="H621" s="5">
        <v>669.6</v>
      </c>
      <c r="I621" s="6" t="s">
        <v>775</v>
      </c>
      <c r="J621" s="6" t="s">
        <v>775</v>
      </c>
      <c r="K621" s="6" t="s">
        <v>775</v>
      </c>
      <c r="L621" s="6" t="s">
        <v>775</v>
      </c>
      <c r="M621" s="156" t="s">
        <v>163</v>
      </c>
      <c r="N621" s="144" t="s">
        <v>2223</v>
      </c>
      <c r="O621" s="114"/>
    </row>
    <row r="622" spans="1:15" ht="65.25" customHeight="1" x14ac:dyDescent="0.25">
      <c r="A622" s="156" t="s">
        <v>232</v>
      </c>
      <c r="B622" s="351" t="s">
        <v>126</v>
      </c>
      <c r="C622" s="156" t="s">
        <v>51</v>
      </c>
      <c r="D622" s="5" t="s">
        <v>218</v>
      </c>
      <c r="E622" s="5" t="s">
        <v>219</v>
      </c>
      <c r="F622" s="5" t="s">
        <v>219</v>
      </c>
      <c r="G622" s="5" t="s">
        <v>220</v>
      </c>
      <c r="H622" s="6" t="s">
        <v>775</v>
      </c>
      <c r="I622" s="6" t="s">
        <v>775</v>
      </c>
      <c r="J622" s="6" t="s">
        <v>775</v>
      </c>
      <c r="K622" s="6" t="s">
        <v>775</v>
      </c>
      <c r="L622" s="6" t="s">
        <v>775</v>
      </c>
      <c r="M622" s="156" t="s">
        <v>127</v>
      </c>
      <c r="N622" s="144" t="s">
        <v>2223</v>
      </c>
      <c r="O622" s="114"/>
    </row>
    <row r="623" spans="1:15" ht="32.25" customHeight="1" x14ac:dyDescent="0.25">
      <c r="A623" s="156" t="s">
        <v>221</v>
      </c>
      <c r="B623" s="351"/>
      <c r="C623" s="156" t="s">
        <v>51</v>
      </c>
      <c r="D623" s="5" t="s">
        <v>40</v>
      </c>
      <c r="E623" s="5">
        <v>53.56</v>
      </c>
      <c r="F623" s="5">
        <v>52</v>
      </c>
      <c r="G623" s="6" t="s">
        <v>775</v>
      </c>
      <c r="H623" s="5">
        <v>1.6</v>
      </c>
      <c r="I623" s="6" t="s">
        <v>775</v>
      </c>
      <c r="J623" s="6" t="s">
        <v>775</v>
      </c>
      <c r="K623" s="6" t="s">
        <v>775</v>
      </c>
      <c r="L623" s="6" t="s">
        <v>775</v>
      </c>
      <c r="M623" s="156" t="s">
        <v>127</v>
      </c>
      <c r="N623" s="144" t="s">
        <v>2223</v>
      </c>
      <c r="O623" s="114"/>
    </row>
    <row r="624" spans="1:15" ht="42" customHeight="1" x14ac:dyDescent="0.25">
      <c r="A624" s="156" t="s">
        <v>222</v>
      </c>
      <c r="B624" s="351" t="s">
        <v>147</v>
      </c>
      <c r="C624" s="156" t="s">
        <v>185</v>
      </c>
      <c r="D624" s="5" t="s">
        <v>141</v>
      </c>
      <c r="E624" s="5">
        <v>1300</v>
      </c>
      <c r="F624" s="5">
        <v>490</v>
      </c>
      <c r="G624" s="5">
        <v>390</v>
      </c>
      <c r="H624" s="5">
        <v>100</v>
      </c>
      <c r="I624" s="6" t="s">
        <v>775</v>
      </c>
      <c r="J624" s="6" t="s">
        <v>775</v>
      </c>
      <c r="K624" s="6" t="s">
        <v>775</v>
      </c>
      <c r="L624" s="6" t="s">
        <v>775</v>
      </c>
      <c r="M624" s="156" t="s">
        <v>148</v>
      </c>
      <c r="N624" s="144" t="s">
        <v>2223</v>
      </c>
      <c r="O624" s="114"/>
    </row>
    <row r="625" spans="1:15" ht="40.5" customHeight="1" x14ac:dyDescent="0.25">
      <c r="A625" s="65" t="s">
        <v>223</v>
      </c>
      <c r="B625" s="351"/>
      <c r="C625" s="156" t="s">
        <v>185</v>
      </c>
      <c r="D625" s="95" t="s">
        <v>40</v>
      </c>
      <c r="E625" s="95">
        <v>1000</v>
      </c>
      <c r="F625" s="95">
        <v>1000</v>
      </c>
      <c r="G625" s="95">
        <v>1000</v>
      </c>
      <c r="H625" s="6" t="s">
        <v>775</v>
      </c>
      <c r="I625" s="6" t="s">
        <v>775</v>
      </c>
      <c r="J625" s="6" t="s">
        <v>775</v>
      </c>
      <c r="K625" s="6" t="s">
        <v>775</v>
      </c>
      <c r="L625" s="6" t="s">
        <v>775</v>
      </c>
      <c r="M625" s="156" t="s">
        <v>148</v>
      </c>
      <c r="N625" s="144" t="s">
        <v>2223</v>
      </c>
      <c r="O625" s="114"/>
    </row>
    <row r="626" spans="1:15" ht="103.5" customHeight="1" x14ac:dyDescent="0.25">
      <c r="A626" s="156" t="s">
        <v>224</v>
      </c>
      <c r="B626" s="156" t="s">
        <v>230</v>
      </c>
      <c r="C626" s="156" t="s">
        <v>225</v>
      </c>
      <c r="D626" s="5" t="s">
        <v>155</v>
      </c>
      <c r="E626" s="5">
        <v>460.7</v>
      </c>
      <c r="F626" s="5">
        <v>30.4</v>
      </c>
      <c r="G626" s="6" t="s">
        <v>775</v>
      </c>
      <c r="H626" s="5">
        <v>30.4</v>
      </c>
      <c r="I626" s="6" t="s">
        <v>775</v>
      </c>
      <c r="J626" s="6" t="s">
        <v>775</v>
      </c>
      <c r="K626" s="6" t="s">
        <v>775</v>
      </c>
      <c r="L626" s="6" t="s">
        <v>775</v>
      </c>
      <c r="M626" s="156" t="s">
        <v>226</v>
      </c>
      <c r="N626" s="144" t="s">
        <v>2223</v>
      </c>
      <c r="O626" s="114"/>
    </row>
    <row r="627" spans="1:15" ht="62.25" customHeight="1" x14ac:dyDescent="0.25">
      <c r="A627" s="156" t="s">
        <v>227</v>
      </c>
      <c r="B627" s="351" t="s">
        <v>151</v>
      </c>
      <c r="C627" s="156" t="s">
        <v>152</v>
      </c>
      <c r="D627" s="5">
        <v>2019</v>
      </c>
      <c r="E627" s="5">
        <v>300</v>
      </c>
      <c r="F627" s="6" t="s">
        <v>775</v>
      </c>
      <c r="G627" s="6" t="s">
        <v>775</v>
      </c>
      <c r="H627" s="5">
        <v>50</v>
      </c>
      <c r="I627" s="6" t="s">
        <v>775</v>
      </c>
      <c r="J627" s="6" t="s">
        <v>775</v>
      </c>
      <c r="K627" s="6" t="s">
        <v>775</v>
      </c>
      <c r="L627" s="6" t="s">
        <v>775</v>
      </c>
      <c r="M627" s="156" t="s">
        <v>153</v>
      </c>
      <c r="N627" s="144" t="s">
        <v>2223</v>
      </c>
      <c r="O627" s="114"/>
    </row>
    <row r="628" spans="1:15" ht="104.25" customHeight="1" x14ac:dyDescent="0.25">
      <c r="A628" s="156" t="s">
        <v>228</v>
      </c>
      <c r="B628" s="351"/>
      <c r="C628" s="156" t="s">
        <v>152</v>
      </c>
      <c r="D628" s="5" t="s">
        <v>40</v>
      </c>
      <c r="E628" s="5">
        <v>3000</v>
      </c>
      <c r="F628" s="5">
        <v>3000</v>
      </c>
      <c r="G628" s="5">
        <v>3000</v>
      </c>
      <c r="H628" s="6" t="s">
        <v>775</v>
      </c>
      <c r="I628" s="6" t="s">
        <v>775</v>
      </c>
      <c r="J628" s="6" t="s">
        <v>775</v>
      </c>
      <c r="K628" s="6" t="s">
        <v>775</v>
      </c>
      <c r="L628" s="6" t="s">
        <v>775</v>
      </c>
      <c r="M628" s="156" t="s">
        <v>153</v>
      </c>
      <c r="N628" s="144" t="s">
        <v>2223</v>
      </c>
      <c r="O628" s="114"/>
    </row>
    <row r="629" spans="1:15" ht="13.5" customHeight="1" x14ac:dyDescent="0.25">
      <c r="A629" s="399" t="s">
        <v>1259</v>
      </c>
      <c r="B629" s="399"/>
      <c r="C629" s="399"/>
      <c r="D629" s="399"/>
      <c r="E629" s="399"/>
      <c r="F629" s="399"/>
      <c r="G629" s="399"/>
      <c r="H629" s="399"/>
      <c r="I629" s="399"/>
      <c r="J629" s="399"/>
      <c r="K629" s="399"/>
      <c r="L629" s="399"/>
      <c r="M629" s="399"/>
      <c r="N629" s="399"/>
      <c r="O629" s="114"/>
    </row>
    <row r="630" spans="1:15" ht="62.25" customHeight="1" x14ac:dyDescent="0.25">
      <c r="A630" s="144" t="s">
        <v>1322</v>
      </c>
      <c r="B630" s="144" t="s">
        <v>370</v>
      </c>
      <c r="C630" s="144" t="s">
        <v>42</v>
      </c>
      <c r="D630" s="143" t="s">
        <v>40</v>
      </c>
      <c r="E630" s="71">
        <v>404</v>
      </c>
      <c r="F630" s="71">
        <v>404</v>
      </c>
      <c r="G630" s="71" t="s">
        <v>775</v>
      </c>
      <c r="H630" s="71">
        <v>404</v>
      </c>
      <c r="I630" s="71" t="s">
        <v>775</v>
      </c>
      <c r="J630" s="71" t="s">
        <v>775</v>
      </c>
      <c r="K630" s="71" t="s">
        <v>775</v>
      </c>
      <c r="L630" s="71" t="s">
        <v>775</v>
      </c>
      <c r="M630" s="144" t="s">
        <v>1323</v>
      </c>
      <c r="N630" s="144" t="s">
        <v>1324</v>
      </c>
      <c r="O630" s="114"/>
    </row>
    <row r="631" spans="1:15" ht="13.5" customHeight="1" x14ac:dyDescent="0.25">
      <c r="A631" s="345" t="s">
        <v>646</v>
      </c>
      <c r="B631" s="345"/>
      <c r="C631" s="345"/>
      <c r="D631" s="345"/>
      <c r="E631" s="345"/>
      <c r="F631" s="345"/>
      <c r="G631" s="345"/>
      <c r="H631" s="345"/>
      <c r="I631" s="345"/>
      <c r="J631" s="345"/>
      <c r="K631" s="345"/>
      <c r="L631" s="345"/>
      <c r="M631" s="345"/>
      <c r="N631" s="345"/>
      <c r="O631" s="114"/>
    </row>
    <row r="632" spans="1:15" ht="93" customHeight="1" x14ac:dyDescent="0.25">
      <c r="A632" s="156" t="s">
        <v>743</v>
      </c>
      <c r="B632" s="156" t="s">
        <v>488</v>
      </c>
      <c r="C632" s="156" t="s">
        <v>139</v>
      </c>
      <c r="D632" s="5" t="s">
        <v>40</v>
      </c>
      <c r="E632" s="73">
        <v>1238.4000000000001</v>
      </c>
      <c r="F632" s="73">
        <v>534.79999999999995</v>
      </c>
      <c r="G632" s="73">
        <v>534.79999999999995</v>
      </c>
      <c r="H632" s="6" t="s">
        <v>775</v>
      </c>
      <c r="I632" s="6" t="s">
        <v>775</v>
      </c>
      <c r="J632" s="6" t="s">
        <v>775</v>
      </c>
      <c r="K632" s="6" t="s">
        <v>775</v>
      </c>
      <c r="L632" s="6" t="s">
        <v>775</v>
      </c>
      <c r="M632" s="156" t="s">
        <v>2516</v>
      </c>
      <c r="N632" s="156" t="s">
        <v>2517</v>
      </c>
      <c r="O632" s="114"/>
    </row>
    <row r="633" spans="1:15" ht="102" customHeight="1" x14ac:dyDescent="0.25">
      <c r="A633" s="156" t="s">
        <v>744</v>
      </c>
      <c r="B633" s="156" t="s">
        <v>745</v>
      </c>
      <c r="C633" s="144" t="s">
        <v>344</v>
      </c>
      <c r="D633" s="5" t="s">
        <v>40</v>
      </c>
      <c r="E633" s="73">
        <v>287.31599999999997</v>
      </c>
      <c r="F633" s="73">
        <v>86.2</v>
      </c>
      <c r="G633" s="6" t="s">
        <v>775</v>
      </c>
      <c r="H633" s="6" t="s">
        <v>775</v>
      </c>
      <c r="I633" s="73">
        <v>86.2</v>
      </c>
      <c r="J633" s="6" t="s">
        <v>775</v>
      </c>
      <c r="K633" s="6" t="s">
        <v>775</v>
      </c>
      <c r="L633" s="6" t="s">
        <v>775</v>
      </c>
      <c r="M633" s="156" t="s">
        <v>2518</v>
      </c>
      <c r="N633" s="156" t="s">
        <v>2517</v>
      </c>
      <c r="O633" s="114"/>
    </row>
    <row r="634" spans="1:15" ht="15.75" customHeight="1" x14ac:dyDescent="0.25">
      <c r="A634" s="345" t="s">
        <v>1265</v>
      </c>
      <c r="B634" s="345"/>
      <c r="C634" s="345"/>
      <c r="D634" s="345"/>
      <c r="E634" s="345"/>
      <c r="F634" s="345"/>
      <c r="G634" s="345"/>
      <c r="H634" s="345"/>
      <c r="I634" s="345"/>
      <c r="J634" s="345"/>
      <c r="K634" s="345"/>
      <c r="L634" s="345"/>
      <c r="M634" s="345"/>
      <c r="N634" s="345"/>
      <c r="O634" s="114"/>
    </row>
    <row r="635" spans="1:15" ht="104.25" customHeight="1" x14ac:dyDescent="0.25">
      <c r="A635" s="144" t="s">
        <v>1764</v>
      </c>
      <c r="B635" s="364" t="s">
        <v>1787</v>
      </c>
      <c r="C635" s="144" t="s">
        <v>1788</v>
      </c>
      <c r="D635" s="143" t="s">
        <v>40</v>
      </c>
      <c r="E635" s="69">
        <v>11000</v>
      </c>
      <c r="F635" s="143" t="s">
        <v>1765</v>
      </c>
      <c r="G635" s="6" t="s">
        <v>775</v>
      </c>
      <c r="H635" s="6" t="s">
        <v>775</v>
      </c>
      <c r="I635" s="6" t="s">
        <v>775</v>
      </c>
      <c r="J635" s="6" t="s">
        <v>775</v>
      </c>
      <c r="K635" s="6" t="s">
        <v>775</v>
      </c>
      <c r="L635" s="143" t="s">
        <v>2519</v>
      </c>
      <c r="M635" s="144" t="s">
        <v>1766</v>
      </c>
      <c r="N635" s="144" t="s">
        <v>1767</v>
      </c>
      <c r="O635" s="114"/>
    </row>
    <row r="636" spans="1:15" ht="106.5" customHeight="1" x14ac:dyDescent="0.25">
      <c r="A636" s="144" t="s">
        <v>1768</v>
      </c>
      <c r="B636" s="364"/>
      <c r="C636" s="144" t="s">
        <v>1788</v>
      </c>
      <c r="D636" s="143" t="s">
        <v>40</v>
      </c>
      <c r="E636" s="69">
        <v>18000</v>
      </c>
      <c r="F636" s="143" t="s">
        <v>1769</v>
      </c>
      <c r="G636" s="6" t="s">
        <v>775</v>
      </c>
      <c r="H636" s="6" t="s">
        <v>775</v>
      </c>
      <c r="I636" s="6" t="s">
        <v>775</v>
      </c>
      <c r="J636" s="6" t="s">
        <v>775</v>
      </c>
      <c r="K636" s="6" t="s">
        <v>775</v>
      </c>
      <c r="L636" s="143" t="s">
        <v>2520</v>
      </c>
      <c r="M636" s="144" t="s">
        <v>1766</v>
      </c>
      <c r="N636" s="144" t="s">
        <v>1767</v>
      </c>
      <c r="O636" s="114"/>
    </row>
    <row r="637" spans="1:15" ht="156" customHeight="1" x14ac:dyDescent="0.25">
      <c r="A637" s="144" t="s">
        <v>1730</v>
      </c>
      <c r="B637" s="353" t="s">
        <v>1789</v>
      </c>
      <c r="C637" s="144" t="s">
        <v>51</v>
      </c>
      <c r="D637" s="143" t="s">
        <v>40</v>
      </c>
      <c r="E637" s="143">
        <v>499.55</v>
      </c>
      <c r="F637" s="143">
        <v>325.8</v>
      </c>
      <c r="G637" s="6" t="s">
        <v>775</v>
      </c>
      <c r="H637" s="143" t="s">
        <v>1731</v>
      </c>
      <c r="I637" s="143">
        <v>316.3</v>
      </c>
      <c r="J637" s="6" t="s">
        <v>775</v>
      </c>
      <c r="K637" s="6" t="s">
        <v>775</v>
      </c>
      <c r="L637" s="6" t="s">
        <v>775</v>
      </c>
      <c r="M637" s="144" t="s">
        <v>1732</v>
      </c>
      <c r="N637" s="144" t="s">
        <v>1733</v>
      </c>
      <c r="O637" s="114"/>
    </row>
    <row r="638" spans="1:15" ht="120.75" customHeight="1" x14ac:dyDescent="0.25">
      <c r="A638" s="144" t="s">
        <v>1791</v>
      </c>
      <c r="B638" s="364"/>
      <c r="C638" s="144" t="s">
        <v>51</v>
      </c>
      <c r="D638" s="143" t="s">
        <v>40</v>
      </c>
      <c r="E638" s="143">
        <v>160</v>
      </c>
      <c r="F638" s="6" t="s">
        <v>775</v>
      </c>
      <c r="G638" s="6" t="s">
        <v>775</v>
      </c>
      <c r="H638" s="6" t="s">
        <v>775</v>
      </c>
      <c r="I638" s="6" t="s">
        <v>775</v>
      </c>
      <c r="J638" s="6" t="s">
        <v>775</v>
      </c>
      <c r="K638" s="6" t="s">
        <v>775</v>
      </c>
      <c r="L638" s="6" t="s">
        <v>775</v>
      </c>
      <c r="M638" s="144" t="s">
        <v>1770</v>
      </c>
      <c r="N638" s="144" t="s">
        <v>1771</v>
      </c>
      <c r="O638" s="114"/>
    </row>
    <row r="639" spans="1:15" ht="120.75" customHeight="1" x14ac:dyDescent="0.25">
      <c r="A639" s="144" t="s">
        <v>1790</v>
      </c>
      <c r="B639" s="364"/>
      <c r="C639" s="144" t="s">
        <v>51</v>
      </c>
      <c r="D639" s="143" t="s">
        <v>40</v>
      </c>
      <c r="E639" s="143">
        <v>160</v>
      </c>
      <c r="F639" s="6" t="s">
        <v>775</v>
      </c>
      <c r="G639" s="6" t="s">
        <v>775</v>
      </c>
      <c r="H639" s="6" t="s">
        <v>775</v>
      </c>
      <c r="I639" s="6" t="s">
        <v>775</v>
      </c>
      <c r="J639" s="6" t="s">
        <v>775</v>
      </c>
      <c r="K639" s="6" t="s">
        <v>775</v>
      </c>
      <c r="L639" s="6" t="s">
        <v>775</v>
      </c>
      <c r="M639" s="144" t="s">
        <v>1772</v>
      </c>
      <c r="N639" s="144" t="s">
        <v>1771</v>
      </c>
      <c r="O639" s="114"/>
    </row>
    <row r="640" spans="1:15" ht="120.75" customHeight="1" x14ac:dyDescent="0.25">
      <c r="A640" s="144" t="s">
        <v>1773</v>
      </c>
      <c r="B640" s="353" t="s">
        <v>1792</v>
      </c>
      <c r="C640" s="144" t="s">
        <v>51</v>
      </c>
      <c r="D640" s="143" t="s">
        <v>40</v>
      </c>
      <c r="E640" s="143">
        <v>190</v>
      </c>
      <c r="F640" s="6" t="s">
        <v>775</v>
      </c>
      <c r="G640" s="6" t="s">
        <v>775</v>
      </c>
      <c r="H640" s="6" t="s">
        <v>775</v>
      </c>
      <c r="I640" s="6" t="s">
        <v>775</v>
      </c>
      <c r="J640" s="6" t="s">
        <v>775</v>
      </c>
      <c r="K640" s="6" t="s">
        <v>775</v>
      </c>
      <c r="L640" s="6" t="s">
        <v>775</v>
      </c>
      <c r="M640" s="144" t="s">
        <v>1772</v>
      </c>
      <c r="N640" s="144" t="s">
        <v>1774</v>
      </c>
      <c r="O640" s="114"/>
    </row>
    <row r="641" spans="1:15" ht="122.25" customHeight="1" x14ac:dyDescent="0.25">
      <c r="A641" s="144" t="s">
        <v>1775</v>
      </c>
      <c r="B641" s="353"/>
      <c r="C641" s="144" t="s">
        <v>51</v>
      </c>
      <c r="D641" s="143" t="s">
        <v>40</v>
      </c>
      <c r="E641" s="143">
        <v>190</v>
      </c>
      <c r="F641" s="6" t="s">
        <v>775</v>
      </c>
      <c r="G641" s="6" t="s">
        <v>775</v>
      </c>
      <c r="H641" s="6" t="s">
        <v>775</v>
      </c>
      <c r="I641" s="6" t="s">
        <v>775</v>
      </c>
      <c r="J641" s="6" t="s">
        <v>775</v>
      </c>
      <c r="K641" s="6" t="s">
        <v>775</v>
      </c>
      <c r="L641" s="6" t="s">
        <v>775</v>
      </c>
      <c r="M641" s="144" t="s">
        <v>1772</v>
      </c>
      <c r="N641" s="144" t="s">
        <v>1774</v>
      </c>
      <c r="O641" s="114"/>
    </row>
    <row r="642" spans="1:15" ht="119.25" customHeight="1" x14ac:dyDescent="0.25">
      <c r="A642" s="144" t="s">
        <v>1776</v>
      </c>
      <c r="B642" s="353"/>
      <c r="C642" s="144" t="s">
        <v>51</v>
      </c>
      <c r="D642" s="143" t="s">
        <v>40</v>
      </c>
      <c r="E642" s="143">
        <v>150</v>
      </c>
      <c r="F642" s="6" t="s">
        <v>775</v>
      </c>
      <c r="G642" s="6" t="s">
        <v>775</v>
      </c>
      <c r="H642" s="6" t="s">
        <v>775</v>
      </c>
      <c r="I642" s="6" t="s">
        <v>775</v>
      </c>
      <c r="J642" s="6" t="s">
        <v>775</v>
      </c>
      <c r="K642" s="6" t="s">
        <v>775</v>
      </c>
      <c r="L642" s="6" t="s">
        <v>775</v>
      </c>
      <c r="M642" s="144" t="s">
        <v>1772</v>
      </c>
      <c r="N642" s="144" t="s">
        <v>1774</v>
      </c>
      <c r="O642" s="114"/>
    </row>
    <row r="643" spans="1:15" ht="223.5" customHeight="1" x14ac:dyDescent="0.25">
      <c r="A643" s="144" t="s">
        <v>1777</v>
      </c>
      <c r="B643" s="353" t="s">
        <v>1793</v>
      </c>
      <c r="C643" s="144" t="s">
        <v>139</v>
      </c>
      <c r="D643" s="143" t="s">
        <v>40</v>
      </c>
      <c r="E643" s="143">
        <v>4500</v>
      </c>
      <c r="F643" s="6" t="s">
        <v>775</v>
      </c>
      <c r="G643" s="6" t="s">
        <v>775</v>
      </c>
      <c r="H643" s="6" t="s">
        <v>775</v>
      </c>
      <c r="I643" s="6" t="s">
        <v>775</v>
      </c>
      <c r="J643" s="6" t="s">
        <v>775</v>
      </c>
      <c r="K643" s="6" t="s">
        <v>775</v>
      </c>
      <c r="L643" s="6" t="s">
        <v>775</v>
      </c>
      <c r="M643" s="144" t="s">
        <v>1778</v>
      </c>
      <c r="N643" s="144" t="s">
        <v>1777</v>
      </c>
      <c r="O643" s="114"/>
    </row>
    <row r="644" spans="1:15" ht="229.5" customHeight="1" x14ac:dyDescent="0.25">
      <c r="A644" s="144" t="s">
        <v>1786</v>
      </c>
      <c r="B644" s="364"/>
      <c r="C644" s="144" t="s">
        <v>139</v>
      </c>
      <c r="D644" s="143" t="s">
        <v>40</v>
      </c>
      <c r="E644" s="143">
        <v>4500</v>
      </c>
      <c r="F644" s="6" t="s">
        <v>775</v>
      </c>
      <c r="G644" s="6" t="s">
        <v>775</v>
      </c>
      <c r="H644" s="6" t="s">
        <v>775</v>
      </c>
      <c r="I644" s="6" t="s">
        <v>775</v>
      </c>
      <c r="J644" s="6" t="s">
        <v>775</v>
      </c>
      <c r="K644" s="6" t="s">
        <v>775</v>
      </c>
      <c r="L644" s="6" t="s">
        <v>775</v>
      </c>
      <c r="M644" s="144" t="s">
        <v>1779</v>
      </c>
      <c r="N644" s="144" t="s">
        <v>1786</v>
      </c>
      <c r="O644" s="114"/>
    </row>
    <row r="645" spans="1:15" ht="102" customHeight="1" x14ac:dyDescent="0.25">
      <c r="A645" s="144" t="s">
        <v>1780</v>
      </c>
      <c r="B645" s="353" t="s">
        <v>1072</v>
      </c>
      <c r="C645" s="144" t="s">
        <v>344</v>
      </c>
      <c r="D645" s="143" t="s">
        <v>40</v>
      </c>
      <c r="E645" s="143">
        <v>309</v>
      </c>
      <c r="F645" s="143">
        <v>91.6</v>
      </c>
      <c r="G645" s="6" t="s">
        <v>775</v>
      </c>
      <c r="H645" s="143" t="s">
        <v>1781</v>
      </c>
      <c r="I645" s="143">
        <v>88.9</v>
      </c>
      <c r="J645" s="6" t="s">
        <v>775</v>
      </c>
      <c r="K645" s="6" t="s">
        <v>775</v>
      </c>
      <c r="L645" s="6" t="s">
        <v>775</v>
      </c>
      <c r="M645" s="144" t="s">
        <v>1782</v>
      </c>
      <c r="N645" s="144" t="s">
        <v>1771</v>
      </c>
      <c r="O645" s="114"/>
    </row>
    <row r="646" spans="1:15" ht="124.5" customHeight="1" x14ac:dyDescent="0.25">
      <c r="A646" s="144" t="s">
        <v>1783</v>
      </c>
      <c r="B646" s="353"/>
      <c r="C646" s="144" t="s">
        <v>344</v>
      </c>
      <c r="D646" s="143" t="s">
        <v>40</v>
      </c>
      <c r="E646" s="143">
        <v>257.5</v>
      </c>
      <c r="F646" s="143">
        <v>76.900000000000006</v>
      </c>
      <c r="G646" s="6" t="s">
        <v>775</v>
      </c>
      <c r="H646" s="143" t="s">
        <v>1784</v>
      </c>
      <c r="I646" s="143">
        <v>74.7</v>
      </c>
      <c r="J646" s="6" t="s">
        <v>775</v>
      </c>
      <c r="K646" s="6" t="s">
        <v>775</v>
      </c>
      <c r="L646" s="6" t="s">
        <v>775</v>
      </c>
      <c r="M646" s="144" t="s">
        <v>1785</v>
      </c>
      <c r="N646" s="144" t="s">
        <v>1771</v>
      </c>
      <c r="O646" s="114"/>
    </row>
    <row r="647" spans="1:15" ht="12.75" customHeight="1" x14ac:dyDescent="0.25">
      <c r="A647" s="386" t="s">
        <v>1267</v>
      </c>
      <c r="B647" s="386"/>
      <c r="C647" s="386"/>
      <c r="D647" s="386"/>
      <c r="E647" s="386"/>
      <c r="F647" s="386"/>
      <c r="G647" s="386"/>
      <c r="H647" s="386"/>
      <c r="I647" s="386"/>
      <c r="J647" s="386"/>
      <c r="K647" s="386"/>
      <c r="L647" s="386"/>
      <c r="M647" s="386"/>
      <c r="N647" s="386"/>
      <c r="O647" s="114"/>
    </row>
    <row r="648" spans="1:15" ht="73.5" customHeight="1" x14ac:dyDescent="0.25">
      <c r="A648" s="144" t="s">
        <v>1834</v>
      </c>
      <c r="B648" s="144" t="s">
        <v>1835</v>
      </c>
      <c r="C648" s="144" t="s">
        <v>1720</v>
      </c>
      <c r="D648" s="144">
        <v>2019</v>
      </c>
      <c r="E648" s="144">
        <v>2066.4499999999998</v>
      </c>
      <c r="F648" s="144">
        <v>980</v>
      </c>
      <c r="G648" s="144" t="s">
        <v>775</v>
      </c>
      <c r="H648" s="144">
        <v>231</v>
      </c>
      <c r="I648" s="144">
        <v>749</v>
      </c>
      <c r="J648" s="144" t="s">
        <v>775</v>
      </c>
      <c r="K648" s="144" t="s">
        <v>775</v>
      </c>
      <c r="L648" s="144" t="s">
        <v>775</v>
      </c>
      <c r="M648" s="144" t="s">
        <v>1836</v>
      </c>
      <c r="N648" s="144" t="s">
        <v>2223</v>
      </c>
      <c r="O648" s="114"/>
    </row>
    <row r="649" spans="1:15" ht="15" customHeight="1" x14ac:dyDescent="0.25">
      <c r="A649" s="345" t="s">
        <v>902</v>
      </c>
      <c r="B649" s="345"/>
      <c r="C649" s="345"/>
      <c r="D649" s="345"/>
      <c r="E649" s="345"/>
      <c r="F649" s="345"/>
      <c r="G649" s="345"/>
      <c r="H649" s="345"/>
      <c r="I649" s="345"/>
      <c r="J649" s="345"/>
      <c r="K649" s="345"/>
      <c r="L649" s="345"/>
      <c r="M649" s="345"/>
      <c r="N649" s="345"/>
      <c r="O649" s="114"/>
    </row>
    <row r="650" spans="1:15" ht="84.75" customHeight="1" x14ac:dyDescent="0.25">
      <c r="A650" s="152" t="s">
        <v>924</v>
      </c>
      <c r="B650" s="1" t="s">
        <v>908</v>
      </c>
      <c r="C650" s="152" t="s">
        <v>51</v>
      </c>
      <c r="D650" s="79">
        <v>2018</v>
      </c>
      <c r="E650" s="6" t="s">
        <v>40</v>
      </c>
      <c r="F650" s="103">
        <v>110</v>
      </c>
      <c r="G650" s="6" t="s">
        <v>775</v>
      </c>
      <c r="H650" s="6" t="s">
        <v>775</v>
      </c>
      <c r="I650" s="6" t="s">
        <v>775</v>
      </c>
      <c r="J650" s="6" t="s">
        <v>775</v>
      </c>
      <c r="K650" s="6" t="s">
        <v>775</v>
      </c>
      <c r="L650" s="6" t="s">
        <v>775</v>
      </c>
      <c r="M650" s="6" t="s">
        <v>775</v>
      </c>
      <c r="N650" s="144" t="s">
        <v>2223</v>
      </c>
      <c r="O650" s="114"/>
    </row>
    <row r="651" spans="1:15" ht="102.75" customHeight="1" x14ac:dyDescent="0.25">
      <c r="A651" s="152" t="s">
        <v>925</v>
      </c>
      <c r="B651" s="1"/>
      <c r="C651" s="152" t="s">
        <v>51</v>
      </c>
      <c r="D651" s="6">
        <v>2018</v>
      </c>
      <c r="E651" s="6" t="s">
        <v>40</v>
      </c>
      <c r="F651" s="6">
        <v>600</v>
      </c>
      <c r="G651" s="6" t="s">
        <v>775</v>
      </c>
      <c r="H651" s="6" t="s">
        <v>775</v>
      </c>
      <c r="I651" s="6" t="s">
        <v>775</v>
      </c>
      <c r="J651" s="6" t="s">
        <v>775</v>
      </c>
      <c r="K651" s="6" t="s">
        <v>775</v>
      </c>
      <c r="L651" s="6" t="s">
        <v>775</v>
      </c>
      <c r="M651" s="6" t="s">
        <v>775</v>
      </c>
      <c r="N651" s="144" t="s">
        <v>2223</v>
      </c>
      <c r="O651" s="114"/>
    </row>
    <row r="652" spans="1:15" ht="62.25" customHeight="1" x14ac:dyDescent="0.25">
      <c r="A652" s="152" t="s">
        <v>926</v>
      </c>
      <c r="B652" s="152" t="s">
        <v>923</v>
      </c>
      <c r="C652" s="152" t="s">
        <v>139</v>
      </c>
      <c r="D652" s="6" t="s">
        <v>48</v>
      </c>
      <c r="E652" s="6" t="s">
        <v>48</v>
      </c>
      <c r="F652" s="104">
        <v>5118.5690000000004</v>
      </c>
      <c r="G652" s="104">
        <v>2542.587</v>
      </c>
      <c r="H652" s="6">
        <v>1500</v>
      </c>
      <c r="I652" s="6" t="s">
        <v>775</v>
      </c>
      <c r="J652" s="105">
        <v>1042.587</v>
      </c>
      <c r="K652" s="6" t="s">
        <v>775</v>
      </c>
      <c r="L652" s="6" t="s">
        <v>775</v>
      </c>
      <c r="M652" s="6" t="s">
        <v>775</v>
      </c>
      <c r="N652" s="144" t="s">
        <v>2223</v>
      </c>
      <c r="O652" s="114"/>
    </row>
    <row r="653" spans="1:15" ht="15" customHeight="1" x14ac:dyDescent="0.25">
      <c r="A653" s="345" t="s">
        <v>936</v>
      </c>
      <c r="B653" s="345"/>
      <c r="C653" s="345"/>
      <c r="D653" s="345"/>
      <c r="E653" s="345"/>
      <c r="F653" s="345"/>
      <c r="G653" s="345"/>
      <c r="H653" s="345"/>
      <c r="I653" s="345"/>
      <c r="J653" s="345"/>
      <c r="K653" s="345"/>
      <c r="L653" s="345"/>
      <c r="M653" s="345"/>
      <c r="N653" s="345"/>
      <c r="O653" s="114"/>
    </row>
    <row r="654" spans="1:15" ht="54.75" customHeight="1" x14ac:dyDescent="0.25">
      <c r="A654" s="91" t="s">
        <v>1080</v>
      </c>
      <c r="B654" s="1" t="s">
        <v>481</v>
      </c>
      <c r="C654" s="68" t="s">
        <v>344</v>
      </c>
      <c r="D654" s="87">
        <v>2018</v>
      </c>
      <c r="E654" s="88">
        <v>1500</v>
      </c>
      <c r="F654" s="88" t="s">
        <v>1062</v>
      </c>
      <c r="G654" s="6" t="s">
        <v>775</v>
      </c>
      <c r="H654" s="88" t="s">
        <v>1062</v>
      </c>
      <c r="I654" s="6" t="s">
        <v>775</v>
      </c>
      <c r="J654" s="6" t="s">
        <v>775</v>
      </c>
      <c r="K654" s="6" t="s">
        <v>775</v>
      </c>
      <c r="L654" s="6" t="s">
        <v>775</v>
      </c>
      <c r="M654" s="68" t="s">
        <v>2459</v>
      </c>
      <c r="N654" s="144" t="s">
        <v>2223</v>
      </c>
      <c r="O654" s="114"/>
    </row>
    <row r="655" spans="1:15" ht="61.5" customHeight="1" x14ac:dyDescent="0.25">
      <c r="A655" s="91" t="s">
        <v>1081</v>
      </c>
      <c r="B655" s="1"/>
      <c r="C655" s="68" t="s">
        <v>344</v>
      </c>
      <c r="D655" s="87">
        <v>2018</v>
      </c>
      <c r="E655" s="88">
        <v>403</v>
      </c>
      <c r="F655" s="88" t="s">
        <v>1063</v>
      </c>
      <c r="G655" s="6" t="s">
        <v>775</v>
      </c>
      <c r="H655" s="88" t="s">
        <v>1063</v>
      </c>
      <c r="I655" s="6" t="s">
        <v>775</v>
      </c>
      <c r="J655" s="6" t="s">
        <v>775</v>
      </c>
      <c r="K655" s="6" t="s">
        <v>775</v>
      </c>
      <c r="L655" s="6" t="s">
        <v>775</v>
      </c>
      <c r="M655" s="68" t="s">
        <v>2459</v>
      </c>
      <c r="N655" s="144" t="s">
        <v>2223</v>
      </c>
      <c r="O655" s="114"/>
    </row>
    <row r="656" spans="1:15" ht="42" customHeight="1" x14ac:dyDescent="0.25">
      <c r="A656" s="65" t="s">
        <v>1082</v>
      </c>
      <c r="B656" s="152" t="s">
        <v>516</v>
      </c>
      <c r="C656" s="68" t="s">
        <v>344</v>
      </c>
      <c r="D656" s="62">
        <v>2018</v>
      </c>
      <c r="E656" s="88">
        <v>237.9</v>
      </c>
      <c r="F656" s="88" t="s">
        <v>1064</v>
      </c>
      <c r="G656" s="6" t="s">
        <v>775</v>
      </c>
      <c r="H656" s="88" t="s">
        <v>1064</v>
      </c>
      <c r="I656" s="6" t="s">
        <v>775</v>
      </c>
      <c r="J656" s="6" t="s">
        <v>775</v>
      </c>
      <c r="K656" s="6" t="s">
        <v>775</v>
      </c>
      <c r="L656" s="6" t="s">
        <v>775</v>
      </c>
      <c r="M656" s="68" t="s">
        <v>2459</v>
      </c>
      <c r="N656" s="144" t="s">
        <v>2223</v>
      </c>
      <c r="O656" s="114"/>
    </row>
    <row r="657" spans="1:15" ht="54.75" customHeight="1" x14ac:dyDescent="0.25">
      <c r="A657" s="156" t="s">
        <v>1083</v>
      </c>
      <c r="B657" s="156" t="s">
        <v>592</v>
      </c>
      <c r="C657" s="148" t="s">
        <v>51</v>
      </c>
      <c r="D657" s="62">
        <v>2018</v>
      </c>
      <c r="E657" s="62">
        <v>2000</v>
      </c>
      <c r="F657" s="62" t="s">
        <v>1065</v>
      </c>
      <c r="G657" s="6" t="s">
        <v>775</v>
      </c>
      <c r="H657" s="62" t="s">
        <v>1065</v>
      </c>
      <c r="I657" s="6" t="s">
        <v>775</v>
      </c>
      <c r="J657" s="6" t="s">
        <v>775</v>
      </c>
      <c r="K657" s="6" t="s">
        <v>775</v>
      </c>
      <c r="L657" s="6" t="s">
        <v>775</v>
      </c>
      <c r="M657" s="68" t="s">
        <v>775</v>
      </c>
      <c r="N657" s="144" t="s">
        <v>2223</v>
      </c>
      <c r="O657" s="114"/>
    </row>
    <row r="658" spans="1:15" ht="66" customHeight="1" x14ac:dyDescent="0.25">
      <c r="A658" s="65" t="s">
        <v>1084</v>
      </c>
      <c r="B658" s="1" t="s">
        <v>995</v>
      </c>
      <c r="C658" s="148" t="s">
        <v>51</v>
      </c>
      <c r="D658" s="62">
        <v>2018</v>
      </c>
      <c r="E658" s="62">
        <v>175.5</v>
      </c>
      <c r="F658" s="62" t="s">
        <v>1066</v>
      </c>
      <c r="G658" s="6" t="s">
        <v>775</v>
      </c>
      <c r="H658" s="62" t="s">
        <v>1066</v>
      </c>
      <c r="I658" s="6" t="s">
        <v>775</v>
      </c>
      <c r="J658" s="6" t="s">
        <v>775</v>
      </c>
      <c r="K658" s="6" t="s">
        <v>775</v>
      </c>
      <c r="L658" s="6" t="s">
        <v>775</v>
      </c>
      <c r="M658" s="68" t="s">
        <v>2471</v>
      </c>
      <c r="N658" s="144" t="s">
        <v>2223</v>
      </c>
      <c r="O658" s="114"/>
    </row>
    <row r="659" spans="1:15" ht="69" customHeight="1" x14ac:dyDescent="0.25">
      <c r="A659" s="156" t="s">
        <v>1085</v>
      </c>
      <c r="B659" s="1"/>
      <c r="C659" s="148" t="s">
        <v>51</v>
      </c>
      <c r="D659" s="62">
        <v>2018</v>
      </c>
      <c r="E659" s="88">
        <v>950</v>
      </c>
      <c r="F659" s="88" t="s">
        <v>1067</v>
      </c>
      <c r="G659" s="6" t="s">
        <v>775</v>
      </c>
      <c r="H659" s="88" t="s">
        <v>1067</v>
      </c>
      <c r="I659" s="6" t="s">
        <v>775</v>
      </c>
      <c r="J659" s="6" t="s">
        <v>775</v>
      </c>
      <c r="K659" s="6" t="s">
        <v>775</v>
      </c>
      <c r="L659" s="6" t="s">
        <v>775</v>
      </c>
      <c r="M659" s="68" t="s">
        <v>2471</v>
      </c>
      <c r="N659" s="144" t="s">
        <v>2223</v>
      </c>
      <c r="O659" s="114"/>
    </row>
    <row r="660" spans="1:15" ht="105" customHeight="1" x14ac:dyDescent="0.25">
      <c r="A660" s="156" t="s">
        <v>1086</v>
      </c>
      <c r="B660" s="1" t="s">
        <v>1002</v>
      </c>
      <c r="C660" s="68" t="s">
        <v>331</v>
      </c>
      <c r="D660" s="87">
        <v>2018</v>
      </c>
      <c r="E660" s="88">
        <v>1350</v>
      </c>
      <c r="F660" s="88" t="s">
        <v>1068</v>
      </c>
      <c r="G660" s="6" t="s">
        <v>775</v>
      </c>
      <c r="H660" s="88" t="s">
        <v>1068</v>
      </c>
      <c r="I660" s="6" t="s">
        <v>775</v>
      </c>
      <c r="J660" s="6" t="s">
        <v>775</v>
      </c>
      <c r="K660" s="6" t="s">
        <v>775</v>
      </c>
      <c r="L660" s="6" t="s">
        <v>775</v>
      </c>
      <c r="M660" s="148" t="s">
        <v>2474</v>
      </c>
      <c r="N660" s="144" t="s">
        <v>2223</v>
      </c>
      <c r="O660" s="114"/>
    </row>
    <row r="661" spans="1:15" ht="40.5" customHeight="1" x14ac:dyDescent="0.25">
      <c r="A661" s="156" t="s">
        <v>1087</v>
      </c>
      <c r="B661" s="1"/>
      <c r="C661" s="68" t="s">
        <v>331</v>
      </c>
      <c r="D661" s="62">
        <v>2018</v>
      </c>
      <c r="E661" s="88">
        <v>171</v>
      </c>
      <c r="F661" s="88" t="s">
        <v>1069</v>
      </c>
      <c r="G661" s="6" t="s">
        <v>775</v>
      </c>
      <c r="H661" s="88" t="s">
        <v>1069</v>
      </c>
      <c r="I661" s="6" t="s">
        <v>775</v>
      </c>
      <c r="J661" s="6" t="s">
        <v>775</v>
      </c>
      <c r="K661" s="6" t="s">
        <v>775</v>
      </c>
      <c r="L661" s="6" t="s">
        <v>775</v>
      </c>
      <c r="M661" s="106" t="s">
        <v>2474</v>
      </c>
      <c r="N661" s="144" t="s">
        <v>2223</v>
      </c>
      <c r="O661" s="114"/>
    </row>
    <row r="662" spans="1:15" ht="41.25" customHeight="1" x14ac:dyDescent="0.25">
      <c r="A662" s="156" t="s">
        <v>1088</v>
      </c>
      <c r="B662" s="1"/>
      <c r="C662" s="68" t="s">
        <v>331</v>
      </c>
      <c r="D662" s="62">
        <v>2018</v>
      </c>
      <c r="E662" s="88">
        <v>141</v>
      </c>
      <c r="F662" s="88" t="s">
        <v>1070</v>
      </c>
      <c r="G662" s="6" t="s">
        <v>775</v>
      </c>
      <c r="H662" s="88" t="s">
        <v>1070</v>
      </c>
      <c r="I662" s="6" t="s">
        <v>775</v>
      </c>
      <c r="J662" s="6" t="s">
        <v>775</v>
      </c>
      <c r="K662" s="6" t="s">
        <v>775</v>
      </c>
      <c r="L662" s="6" t="s">
        <v>775</v>
      </c>
      <c r="M662" s="106" t="s">
        <v>2474</v>
      </c>
      <c r="N662" s="144" t="s">
        <v>2223</v>
      </c>
      <c r="O662" s="114"/>
    </row>
    <row r="663" spans="1:15" ht="31.5" customHeight="1" x14ac:dyDescent="0.25">
      <c r="A663" s="148" t="s">
        <v>1089</v>
      </c>
      <c r="B663" s="1"/>
      <c r="C663" s="68" t="s">
        <v>331</v>
      </c>
      <c r="D663" s="62">
        <v>2018</v>
      </c>
      <c r="E663" s="88">
        <v>543.5</v>
      </c>
      <c r="F663" s="88" t="s">
        <v>1071</v>
      </c>
      <c r="G663" s="6" t="s">
        <v>775</v>
      </c>
      <c r="H663" s="88" t="s">
        <v>1071</v>
      </c>
      <c r="I663" s="6" t="s">
        <v>775</v>
      </c>
      <c r="J663" s="6" t="s">
        <v>775</v>
      </c>
      <c r="K663" s="6" t="s">
        <v>775</v>
      </c>
      <c r="L663" s="6" t="s">
        <v>775</v>
      </c>
      <c r="M663" s="106" t="s">
        <v>2474</v>
      </c>
      <c r="N663" s="144" t="s">
        <v>2223</v>
      </c>
      <c r="O663" s="114"/>
    </row>
    <row r="664" spans="1:15" ht="53.25" customHeight="1" x14ac:dyDescent="0.25">
      <c r="A664" s="156" t="s">
        <v>1090</v>
      </c>
      <c r="B664" s="144" t="s">
        <v>1072</v>
      </c>
      <c r="C664" s="148" t="s">
        <v>344</v>
      </c>
      <c r="D664" s="62">
        <v>2018</v>
      </c>
      <c r="E664" s="88">
        <v>450</v>
      </c>
      <c r="F664" s="88" t="s">
        <v>1073</v>
      </c>
      <c r="G664" s="6" t="s">
        <v>775</v>
      </c>
      <c r="H664" s="88" t="s">
        <v>1073</v>
      </c>
      <c r="I664" s="6" t="s">
        <v>775</v>
      </c>
      <c r="J664" s="6" t="s">
        <v>775</v>
      </c>
      <c r="K664" s="6" t="s">
        <v>775</v>
      </c>
      <c r="L664" s="6" t="s">
        <v>775</v>
      </c>
      <c r="M664" s="148" t="s">
        <v>2521</v>
      </c>
      <c r="N664" s="144" t="s">
        <v>2223</v>
      </c>
      <c r="O664" s="114"/>
    </row>
    <row r="665" spans="1:15" ht="30.75" customHeight="1" x14ac:dyDescent="0.25">
      <c r="A665" s="68" t="s">
        <v>1091</v>
      </c>
      <c r="B665" s="351" t="s">
        <v>1027</v>
      </c>
      <c r="C665" s="148" t="s">
        <v>344</v>
      </c>
      <c r="D665" s="62">
        <v>2018</v>
      </c>
      <c r="E665" s="62">
        <v>349.48</v>
      </c>
      <c r="F665" s="62" t="s">
        <v>1074</v>
      </c>
      <c r="G665" s="6" t="s">
        <v>775</v>
      </c>
      <c r="H665" s="62" t="s">
        <v>1075</v>
      </c>
      <c r="I665" s="6" t="s">
        <v>775</v>
      </c>
      <c r="J665" s="6" t="s">
        <v>775</v>
      </c>
      <c r="K665" s="6" t="s">
        <v>775</v>
      </c>
      <c r="L665" s="6" t="s">
        <v>775</v>
      </c>
      <c r="M665" s="148" t="s">
        <v>2472</v>
      </c>
      <c r="N665" s="144" t="s">
        <v>2223</v>
      </c>
      <c r="O665" s="114"/>
    </row>
    <row r="666" spans="1:15" ht="30.75" customHeight="1" x14ac:dyDescent="0.25">
      <c r="A666" s="148" t="s">
        <v>1092</v>
      </c>
      <c r="B666" s="351"/>
      <c r="C666" s="148" t="s">
        <v>344</v>
      </c>
      <c r="D666" s="62">
        <v>2018</v>
      </c>
      <c r="E666" s="88">
        <v>341</v>
      </c>
      <c r="F666" s="88" t="s">
        <v>1076</v>
      </c>
      <c r="G666" s="6" t="s">
        <v>775</v>
      </c>
      <c r="H666" s="88" t="s">
        <v>1076</v>
      </c>
      <c r="I666" s="6" t="s">
        <v>775</v>
      </c>
      <c r="J666" s="6" t="s">
        <v>775</v>
      </c>
      <c r="K666" s="6" t="s">
        <v>775</v>
      </c>
      <c r="L666" s="6" t="s">
        <v>775</v>
      </c>
      <c r="M666" s="68" t="s">
        <v>2459</v>
      </c>
      <c r="N666" s="144" t="s">
        <v>2223</v>
      </c>
      <c r="O666" s="114"/>
    </row>
    <row r="667" spans="1:15" ht="30.75" customHeight="1" x14ac:dyDescent="0.25">
      <c r="A667" s="65" t="s">
        <v>1093</v>
      </c>
      <c r="B667" s="351"/>
      <c r="C667" s="148" t="s">
        <v>344</v>
      </c>
      <c r="D667" s="62">
        <v>2018</v>
      </c>
      <c r="E667" s="88">
        <v>348.03</v>
      </c>
      <c r="F667" s="88" t="s">
        <v>1077</v>
      </c>
      <c r="G667" s="6" t="s">
        <v>775</v>
      </c>
      <c r="H667" s="88" t="s">
        <v>1077</v>
      </c>
      <c r="I667" s="6" t="s">
        <v>775</v>
      </c>
      <c r="J667" s="6" t="s">
        <v>775</v>
      </c>
      <c r="K667" s="6" t="s">
        <v>775</v>
      </c>
      <c r="L667" s="6" t="s">
        <v>775</v>
      </c>
      <c r="M667" s="68" t="s">
        <v>2459</v>
      </c>
      <c r="N667" s="144" t="s">
        <v>2223</v>
      </c>
      <c r="O667" s="114"/>
    </row>
    <row r="668" spans="1:15" ht="30.75" customHeight="1" x14ac:dyDescent="0.25">
      <c r="A668" s="156" t="s">
        <v>1094</v>
      </c>
      <c r="B668" s="351"/>
      <c r="C668" s="148" t="s">
        <v>344</v>
      </c>
      <c r="D668" s="62">
        <v>2018</v>
      </c>
      <c r="E668" s="88">
        <v>250</v>
      </c>
      <c r="F668" s="88" t="s">
        <v>1078</v>
      </c>
      <c r="G668" s="6" t="s">
        <v>775</v>
      </c>
      <c r="H668" s="88" t="s">
        <v>1078</v>
      </c>
      <c r="I668" s="6" t="s">
        <v>775</v>
      </c>
      <c r="J668" s="6" t="s">
        <v>775</v>
      </c>
      <c r="K668" s="6" t="s">
        <v>775</v>
      </c>
      <c r="L668" s="6" t="s">
        <v>775</v>
      </c>
      <c r="M668" s="68" t="s">
        <v>2459</v>
      </c>
      <c r="N668" s="144" t="s">
        <v>2223</v>
      </c>
      <c r="O668" s="114"/>
    </row>
    <row r="669" spans="1:15" ht="51.75" customHeight="1" x14ac:dyDescent="0.25">
      <c r="A669" s="65" t="s">
        <v>1095</v>
      </c>
      <c r="B669" s="351"/>
      <c r="C669" s="148" t="s">
        <v>344</v>
      </c>
      <c r="D669" s="62">
        <v>2018</v>
      </c>
      <c r="E669" s="88">
        <v>180</v>
      </c>
      <c r="F669" s="88" t="s">
        <v>1079</v>
      </c>
      <c r="G669" s="6" t="s">
        <v>775</v>
      </c>
      <c r="H669" s="88" t="s">
        <v>1079</v>
      </c>
      <c r="I669" s="6" t="s">
        <v>775</v>
      </c>
      <c r="J669" s="6" t="s">
        <v>775</v>
      </c>
      <c r="K669" s="6" t="s">
        <v>775</v>
      </c>
      <c r="L669" s="6" t="s">
        <v>775</v>
      </c>
      <c r="M669" s="68" t="s">
        <v>2459</v>
      </c>
      <c r="N669" s="144" t="s">
        <v>2223</v>
      </c>
      <c r="O669" s="114"/>
    </row>
    <row r="670" spans="1:15" s="201" customFormat="1" ht="21.75" customHeight="1" x14ac:dyDescent="0.25">
      <c r="A670" s="405" t="s">
        <v>2522</v>
      </c>
      <c r="B670" s="408"/>
      <c r="C670" s="408"/>
      <c r="D670" s="408"/>
      <c r="E670" s="408"/>
      <c r="F670" s="408"/>
      <c r="G670" s="408"/>
      <c r="H670" s="408"/>
      <c r="I670" s="408"/>
      <c r="J670" s="408"/>
      <c r="K670" s="408"/>
      <c r="L670" s="408"/>
      <c r="M670" s="408"/>
      <c r="N670" s="408"/>
      <c r="O670" s="408"/>
    </row>
    <row r="671" spans="1:15" ht="15" customHeight="1" x14ac:dyDescent="0.25">
      <c r="A671" s="353" t="s">
        <v>1</v>
      </c>
      <c r="B671" s="353" t="s">
        <v>2</v>
      </c>
      <c r="C671" s="353" t="s">
        <v>3</v>
      </c>
      <c r="D671" s="353" t="s">
        <v>4</v>
      </c>
      <c r="E671" s="353" t="s">
        <v>17</v>
      </c>
      <c r="F671" s="353" t="s">
        <v>18</v>
      </c>
      <c r="G671" s="353" t="s">
        <v>20</v>
      </c>
      <c r="H671" s="353"/>
      <c r="I671" s="353"/>
      <c r="J671" s="353"/>
      <c r="K671" s="353"/>
      <c r="L671" s="353"/>
      <c r="M671" s="353"/>
      <c r="N671" s="353" t="s">
        <v>12</v>
      </c>
      <c r="O671" s="114"/>
    </row>
    <row r="672" spans="1:15" ht="51" customHeight="1" x14ac:dyDescent="0.25">
      <c r="A672" s="353"/>
      <c r="B672" s="353"/>
      <c r="C672" s="353"/>
      <c r="D672" s="353"/>
      <c r="E672" s="353"/>
      <c r="F672" s="353"/>
      <c r="G672" s="407" t="s">
        <v>19</v>
      </c>
      <c r="H672" s="353" t="s">
        <v>36</v>
      </c>
      <c r="I672" s="353" t="s">
        <v>38</v>
      </c>
      <c r="J672" s="353" t="s">
        <v>8</v>
      </c>
      <c r="K672" s="353" t="s">
        <v>9</v>
      </c>
      <c r="L672" s="353" t="s">
        <v>10</v>
      </c>
      <c r="M672" s="353" t="s">
        <v>11</v>
      </c>
      <c r="N672" s="353"/>
      <c r="O672" s="114"/>
    </row>
    <row r="673" spans="1:15" ht="27" customHeight="1" x14ac:dyDescent="0.25">
      <c r="A673" s="353"/>
      <c r="B673" s="353"/>
      <c r="C673" s="353"/>
      <c r="D673" s="353"/>
      <c r="E673" s="353"/>
      <c r="F673" s="353"/>
      <c r="G673" s="407"/>
      <c r="H673" s="353"/>
      <c r="I673" s="353"/>
      <c r="J673" s="353"/>
      <c r="K673" s="353"/>
      <c r="L673" s="353"/>
      <c r="M673" s="353"/>
      <c r="N673" s="353"/>
      <c r="O673" s="114"/>
    </row>
    <row r="674" spans="1:15" ht="15" customHeight="1" x14ac:dyDescent="0.25">
      <c r="A674" s="345" t="s">
        <v>1177</v>
      </c>
      <c r="B674" s="345"/>
      <c r="C674" s="345"/>
      <c r="D674" s="345"/>
      <c r="E674" s="345"/>
      <c r="F674" s="345"/>
      <c r="G674" s="345"/>
      <c r="H674" s="345"/>
      <c r="I674" s="345"/>
      <c r="J674" s="345"/>
      <c r="K674" s="345"/>
      <c r="L674" s="345"/>
      <c r="M674" s="345"/>
      <c r="N674" s="345"/>
      <c r="O674" s="114"/>
    </row>
    <row r="675" spans="1:15" ht="186" customHeight="1" x14ac:dyDescent="0.25">
      <c r="A675" s="148" t="s">
        <v>1247</v>
      </c>
      <c r="B675" s="148" t="s">
        <v>1246</v>
      </c>
      <c r="C675" s="148" t="s">
        <v>139</v>
      </c>
      <c r="D675" s="62">
        <v>2018</v>
      </c>
      <c r="E675" s="6" t="s">
        <v>775</v>
      </c>
      <c r="F675" s="72">
        <v>1000</v>
      </c>
      <c r="G675" s="72">
        <v>1000</v>
      </c>
      <c r="H675" s="6" t="s">
        <v>775</v>
      </c>
      <c r="I675" s="6" t="s">
        <v>775</v>
      </c>
      <c r="J675" s="72">
        <v>1000</v>
      </c>
      <c r="K675" s="6" t="s">
        <v>775</v>
      </c>
      <c r="L675" s="6" t="s">
        <v>775</v>
      </c>
      <c r="M675" s="6" t="s">
        <v>775</v>
      </c>
      <c r="N675" s="148" t="s">
        <v>1230</v>
      </c>
      <c r="O675" s="114"/>
    </row>
    <row r="676" spans="1:15" ht="51" customHeight="1" x14ac:dyDescent="0.25">
      <c r="A676" s="148" t="s">
        <v>1249</v>
      </c>
      <c r="B676" s="148" t="s">
        <v>1248</v>
      </c>
      <c r="C676" s="148" t="s">
        <v>344</v>
      </c>
      <c r="D676" s="62">
        <v>2018</v>
      </c>
      <c r="E676" s="6" t="s">
        <v>775</v>
      </c>
      <c r="F676" s="62">
        <v>200</v>
      </c>
      <c r="G676" s="62">
        <v>200</v>
      </c>
      <c r="H676" s="6" t="s">
        <v>775</v>
      </c>
      <c r="I676" s="6" t="s">
        <v>775</v>
      </c>
      <c r="J676" s="62">
        <v>200</v>
      </c>
      <c r="K676" s="6" t="s">
        <v>775</v>
      </c>
      <c r="L676" s="6" t="s">
        <v>775</v>
      </c>
      <c r="M676" s="6" t="s">
        <v>775</v>
      </c>
      <c r="N676" s="148" t="s">
        <v>1239</v>
      </c>
      <c r="O676" s="114"/>
    </row>
    <row r="677" spans="1:15" ht="15.75" customHeight="1" x14ac:dyDescent="0.25">
      <c r="A677" s="345" t="s">
        <v>278</v>
      </c>
      <c r="B677" s="345"/>
      <c r="C677" s="345"/>
      <c r="D677" s="345"/>
      <c r="E677" s="345"/>
      <c r="F677" s="345"/>
      <c r="G677" s="345"/>
      <c r="H677" s="345"/>
      <c r="I677" s="345"/>
      <c r="J677" s="345"/>
      <c r="K677" s="345"/>
      <c r="L677" s="345"/>
      <c r="M677" s="345"/>
      <c r="N677" s="345"/>
      <c r="O677" s="114"/>
    </row>
    <row r="678" spans="1:15" ht="75" customHeight="1" x14ac:dyDescent="0.25">
      <c r="A678" s="144" t="s">
        <v>372</v>
      </c>
      <c r="B678" s="353" t="s">
        <v>369</v>
      </c>
      <c r="C678" s="144" t="s">
        <v>51</v>
      </c>
      <c r="D678" s="143">
        <v>2019</v>
      </c>
      <c r="E678" s="143" t="s">
        <v>775</v>
      </c>
      <c r="F678" s="143">
        <v>1499</v>
      </c>
      <c r="G678" s="143">
        <v>1230</v>
      </c>
      <c r="H678" s="143" t="s">
        <v>775</v>
      </c>
      <c r="I678" s="143">
        <v>480</v>
      </c>
      <c r="J678" s="143">
        <v>750</v>
      </c>
      <c r="K678" s="143" t="s">
        <v>775</v>
      </c>
      <c r="L678" s="143" t="s">
        <v>775</v>
      </c>
      <c r="M678" s="143" t="s">
        <v>775</v>
      </c>
      <c r="N678" s="143" t="s">
        <v>775</v>
      </c>
      <c r="O678" s="114"/>
    </row>
    <row r="679" spans="1:15" ht="75" customHeight="1" x14ac:dyDescent="0.25">
      <c r="A679" s="144" t="s">
        <v>373</v>
      </c>
      <c r="B679" s="353"/>
      <c r="C679" s="144" t="s">
        <v>51</v>
      </c>
      <c r="D679" s="143">
        <v>2019</v>
      </c>
      <c r="E679" s="143" t="s">
        <v>775</v>
      </c>
      <c r="F679" s="143">
        <v>1499</v>
      </c>
      <c r="G679" s="143">
        <v>1130</v>
      </c>
      <c r="H679" s="143" t="s">
        <v>775</v>
      </c>
      <c r="I679" s="143">
        <v>380</v>
      </c>
      <c r="J679" s="143">
        <v>750</v>
      </c>
      <c r="K679" s="143" t="s">
        <v>775</v>
      </c>
      <c r="L679" s="143" t="s">
        <v>775</v>
      </c>
      <c r="M679" s="143" t="s">
        <v>775</v>
      </c>
      <c r="N679" s="143" t="s">
        <v>775</v>
      </c>
      <c r="O679" s="114"/>
    </row>
    <row r="680" spans="1:15" ht="75" customHeight="1" x14ac:dyDescent="0.25">
      <c r="A680" s="144" t="s">
        <v>374</v>
      </c>
      <c r="B680" s="353"/>
      <c r="C680" s="144" t="s">
        <v>51</v>
      </c>
      <c r="D680" s="143">
        <v>2019</v>
      </c>
      <c r="E680" s="143" t="s">
        <v>775</v>
      </c>
      <c r="F680" s="143">
        <v>1499</v>
      </c>
      <c r="G680" s="143">
        <v>750</v>
      </c>
      <c r="H680" s="143" t="s">
        <v>775</v>
      </c>
      <c r="I680" s="143" t="s">
        <v>775</v>
      </c>
      <c r="J680" s="143">
        <v>750</v>
      </c>
      <c r="K680" s="143" t="s">
        <v>775</v>
      </c>
      <c r="L680" s="143" t="s">
        <v>775</v>
      </c>
      <c r="M680" s="143" t="s">
        <v>775</v>
      </c>
      <c r="N680" s="143" t="s">
        <v>775</v>
      </c>
      <c r="O680" s="114"/>
    </row>
    <row r="681" spans="1:15" ht="42.75" customHeight="1" x14ac:dyDescent="0.25">
      <c r="A681" s="144" t="s">
        <v>375</v>
      </c>
      <c r="B681" s="144" t="s">
        <v>376</v>
      </c>
      <c r="C681" s="144" t="s">
        <v>42</v>
      </c>
      <c r="D681" s="143">
        <v>2019</v>
      </c>
      <c r="E681" s="143" t="s">
        <v>775</v>
      </c>
      <c r="F681" s="143">
        <v>300</v>
      </c>
      <c r="G681" s="143" t="s">
        <v>43</v>
      </c>
      <c r="H681" s="143" t="s">
        <v>775</v>
      </c>
      <c r="I681" s="143" t="s">
        <v>775</v>
      </c>
      <c r="J681" s="143" t="s">
        <v>775</v>
      </c>
      <c r="K681" s="143" t="s">
        <v>775</v>
      </c>
      <c r="L681" s="143" t="s">
        <v>775</v>
      </c>
      <c r="M681" s="143" t="s">
        <v>775</v>
      </c>
      <c r="N681" s="143" t="s">
        <v>775</v>
      </c>
      <c r="O681" s="114"/>
    </row>
    <row r="682" spans="1:15" ht="13.5" customHeight="1" x14ac:dyDescent="0.25">
      <c r="A682" s="345" t="s">
        <v>1255</v>
      </c>
      <c r="B682" s="345"/>
      <c r="C682" s="345"/>
      <c r="D682" s="345"/>
      <c r="E682" s="345"/>
      <c r="F682" s="345"/>
      <c r="G682" s="345"/>
      <c r="H682" s="345"/>
      <c r="I682" s="345"/>
      <c r="J682" s="345"/>
      <c r="K682" s="345"/>
      <c r="L682" s="345"/>
      <c r="M682" s="345"/>
      <c r="N682" s="345"/>
      <c r="O682" s="114"/>
    </row>
    <row r="683" spans="1:15" ht="63" customHeight="1" x14ac:dyDescent="0.25">
      <c r="A683" s="144" t="s">
        <v>1478</v>
      </c>
      <c r="B683" s="144" t="s">
        <v>531</v>
      </c>
      <c r="C683" s="144" t="s">
        <v>2225</v>
      </c>
      <c r="D683" s="143" t="s">
        <v>116</v>
      </c>
      <c r="E683" s="143"/>
      <c r="F683" s="143">
        <v>2552</v>
      </c>
      <c r="G683" s="143" t="s">
        <v>775</v>
      </c>
      <c r="H683" s="143" t="s">
        <v>775</v>
      </c>
      <c r="I683" s="143">
        <v>255.2</v>
      </c>
      <c r="J683" s="143">
        <v>2296.8000000000002</v>
      </c>
      <c r="K683" s="143" t="s">
        <v>775</v>
      </c>
      <c r="L683" s="143" t="s">
        <v>775</v>
      </c>
      <c r="M683" s="143" t="s">
        <v>775</v>
      </c>
      <c r="N683" s="144" t="s">
        <v>2523</v>
      </c>
      <c r="O683" s="114"/>
    </row>
    <row r="684" spans="1:15" ht="14.25" customHeight="1" x14ac:dyDescent="0.25">
      <c r="A684" s="345" t="s">
        <v>772</v>
      </c>
      <c r="B684" s="345"/>
      <c r="C684" s="345"/>
      <c r="D684" s="345"/>
      <c r="E684" s="345"/>
      <c r="F684" s="345"/>
      <c r="G684" s="345"/>
      <c r="H684" s="345"/>
      <c r="I684" s="345"/>
      <c r="J684" s="345"/>
      <c r="K684" s="345"/>
      <c r="L684" s="345"/>
      <c r="M684" s="345"/>
      <c r="N684" s="345"/>
      <c r="O684" s="114"/>
    </row>
    <row r="685" spans="1:15" ht="53.25" customHeight="1" x14ac:dyDescent="0.25">
      <c r="A685" s="152" t="s">
        <v>853</v>
      </c>
      <c r="B685" s="152" t="s">
        <v>120</v>
      </c>
      <c r="C685" s="152" t="s">
        <v>774</v>
      </c>
      <c r="D685" s="6">
        <v>2019</v>
      </c>
      <c r="E685" s="6" t="s">
        <v>854</v>
      </c>
      <c r="F685" s="6">
        <v>2800</v>
      </c>
      <c r="G685" s="6">
        <v>2800</v>
      </c>
      <c r="H685" s="6">
        <v>1800</v>
      </c>
      <c r="I685" s="6">
        <v>1000</v>
      </c>
      <c r="J685" s="6" t="s">
        <v>775</v>
      </c>
      <c r="K685" s="6" t="s">
        <v>775</v>
      </c>
      <c r="L685" s="6" t="s">
        <v>775</v>
      </c>
      <c r="M685" s="6" t="s">
        <v>775</v>
      </c>
      <c r="N685" s="152" t="s">
        <v>2524</v>
      </c>
      <c r="O685" s="114"/>
    </row>
    <row r="686" spans="1:15" ht="53.25" customHeight="1" x14ac:dyDescent="0.25">
      <c r="A686" s="107" t="s">
        <v>2525</v>
      </c>
      <c r="B686" s="108" t="s">
        <v>789</v>
      </c>
      <c r="C686" s="152" t="s">
        <v>774</v>
      </c>
      <c r="D686" s="109" t="s">
        <v>822</v>
      </c>
      <c r="E686" s="110" t="s">
        <v>855</v>
      </c>
      <c r="F686" s="111">
        <v>430</v>
      </c>
      <c r="G686" s="110" t="s">
        <v>778</v>
      </c>
      <c r="H686" s="111">
        <v>300</v>
      </c>
      <c r="I686" s="6">
        <v>130</v>
      </c>
      <c r="J686" s="6" t="s">
        <v>775</v>
      </c>
      <c r="K686" s="6" t="s">
        <v>775</v>
      </c>
      <c r="L686" s="6" t="s">
        <v>775</v>
      </c>
      <c r="M686" s="6" t="s">
        <v>775</v>
      </c>
      <c r="N686" s="152" t="s">
        <v>2526</v>
      </c>
      <c r="O686" s="114"/>
    </row>
    <row r="687" spans="1:15" s="203" customFormat="1" ht="15" customHeight="1" x14ac:dyDescent="0.25">
      <c r="A687" s="345" t="s">
        <v>118</v>
      </c>
      <c r="B687" s="345"/>
      <c r="C687" s="345"/>
      <c r="D687" s="345"/>
      <c r="E687" s="345"/>
      <c r="F687" s="345"/>
      <c r="G687" s="345"/>
      <c r="H687" s="345"/>
      <c r="I687" s="345"/>
      <c r="J687" s="345"/>
      <c r="K687" s="345"/>
      <c r="L687" s="345"/>
      <c r="M687" s="345"/>
      <c r="N687" s="345"/>
      <c r="O687" s="202"/>
    </row>
    <row r="688" spans="1:15" ht="32.25" customHeight="1" x14ac:dyDescent="0.25">
      <c r="A688" s="156" t="s">
        <v>272</v>
      </c>
      <c r="B688" s="351" t="s">
        <v>120</v>
      </c>
      <c r="C688" s="156" t="s">
        <v>132</v>
      </c>
      <c r="D688" s="5" t="s">
        <v>233</v>
      </c>
      <c r="E688" s="5">
        <v>1488.415</v>
      </c>
      <c r="F688" s="5">
        <v>1488.415</v>
      </c>
      <c r="G688" s="110" t="s">
        <v>775</v>
      </c>
      <c r="H688" s="5">
        <v>14.88</v>
      </c>
      <c r="I688" s="5">
        <v>1473.5730000000001</v>
      </c>
      <c r="J688" s="110" t="s">
        <v>775</v>
      </c>
      <c r="K688" s="110" t="s">
        <v>775</v>
      </c>
      <c r="L688" s="110" t="s">
        <v>775</v>
      </c>
      <c r="M688" s="110" t="s">
        <v>775</v>
      </c>
      <c r="N688" s="156" t="s">
        <v>163</v>
      </c>
      <c r="O688" s="114"/>
    </row>
    <row r="689" spans="1:15" ht="51.75" customHeight="1" x14ac:dyDescent="0.25">
      <c r="A689" s="156" t="s">
        <v>2527</v>
      </c>
      <c r="B689" s="351"/>
      <c r="C689" s="156" t="s">
        <v>132</v>
      </c>
      <c r="D689" s="5" t="s">
        <v>116</v>
      </c>
      <c r="E689" s="5" t="s">
        <v>167</v>
      </c>
      <c r="F689" s="5">
        <v>1500</v>
      </c>
      <c r="G689" s="5">
        <v>1450</v>
      </c>
      <c r="H689" s="110" t="s">
        <v>775</v>
      </c>
      <c r="I689" s="5">
        <v>50</v>
      </c>
      <c r="J689" s="110" t="s">
        <v>775</v>
      </c>
      <c r="K689" s="110" t="s">
        <v>775</v>
      </c>
      <c r="L689" s="110" t="s">
        <v>775</v>
      </c>
      <c r="M689" s="110" t="s">
        <v>775</v>
      </c>
      <c r="N689" s="156" t="s">
        <v>163</v>
      </c>
      <c r="O689" s="114"/>
    </row>
    <row r="690" spans="1:15" ht="52.5" customHeight="1" x14ac:dyDescent="0.25">
      <c r="A690" s="156" t="s">
        <v>2528</v>
      </c>
      <c r="B690" s="351"/>
      <c r="C690" s="156" t="s">
        <v>132</v>
      </c>
      <c r="D690" s="5" t="s">
        <v>116</v>
      </c>
      <c r="E690" s="5" t="s">
        <v>167</v>
      </c>
      <c r="F690" s="5">
        <v>2000</v>
      </c>
      <c r="G690" s="5">
        <v>1950</v>
      </c>
      <c r="H690" s="110" t="s">
        <v>775</v>
      </c>
      <c r="I690" s="5">
        <v>50</v>
      </c>
      <c r="J690" s="110" t="s">
        <v>775</v>
      </c>
      <c r="K690" s="110" t="s">
        <v>775</v>
      </c>
      <c r="L690" s="110" t="s">
        <v>775</v>
      </c>
      <c r="M690" s="110" t="s">
        <v>775</v>
      </c>
      <c r="N690" s="156" t="s">
        <v>163</v>
      </c>
      <c r="O690" s="114"/>
    </row>
    <row r="691" spans="1:15" ht="41.25" customHeight="1" x14ac:dyDescent="0.25">
      <c r="A691" s="156" t="s">
        <v>2529</v>
      </c>
      <c r="B691" s="351"/>
      <c r="C691" s="156" t="s">
        <v>132</v>
      </c>
      <c r="D691" s="5" t="s">
        <v>116</v>
      </c>
      <c r="E691" s="5" t="s">
        <v>167</v>
      </c>
      <c r="F691" s="5">
        <v>400</v>
      </c>
      <c r="G691" s="5">
        <v>350</v>
      </c>
      <c r="H691" s="110" t="s">
        <v>775</v>
      </c>
      <c r="I691" s="5">
        <v>50</v>
      </c>
      <c r="J691" s="110" t="s">
        <v>775</v>
      </c>
      <c r="K691" s="110" t="s">
        <v>775</v>
      </c>
      <c r="L691" s="110" t="s">
        <v>775</v>
      </c>
      <c r="M691" s="110" t="s">
        <v>775</v>
      </c>
      <c r="N691" s="156" t="s">
        <v>163</v>
      </c>
      <c r="O691" s="114"/>
    </row>
    <row r="692" spans="1:15" ht="52.5" customHeight="1" x14ac:dyDescent="0.25">
      <c r="A692" s="156" t="s">
        <v>234</v>
      </c>
      <c r="B692" s="351" t="s">
        <v>235</v>
      </c>
      <c r="C692" s="156" t="s">
        <v>185</v>
      </c>
      <c r="D692" s="5">
        <v>2019</v>
      </c>
      <c r="E692" s="5" t="s">
        <v>236</v>
      </c>
      <c r="F692" s="5">
        <v>3000</v>
      </c>
      <c r="G692" s="5">
        <v>3000</v>
      </c>
      <c r="H692" s="5">
        <v>3000</v>
      </c>
      <c r="I692" s="110" t="s">
        <v>775</v>
      </c>
      <c r="J692" s="110" t="s">
        <v>775</v>
      </c>
      <c r="K692" s="110" t="s">
        <v>775</v>
      </c>
      <c r="L692" s="110" t="s">
        <v>775</v>
      </c>
      <c r="M692" s="110" t="s">
        <v>775</v>
      </c>
      <c r="N692" s="156" t="s">
        <v>148</v>
      </c>
      <c r="O692" s="114"/>
    </row>
    <row r="693" spans="1:15" ht="55.5" customHeight="1" x14ac:dyDescent="0.25">
      <c r="A693" s="156" t="s">
        <v>237</v>
      </c>
      <c r="B693" s="351"/>
      <c r="C693" s="156" t="s">
        <v>185</v>
      </c>
      <c r="D693" s="5">
        <v>2019</v>
      </c>
      <c r="E693" s="5" t="s">
        <v>236</v>
      </c>
      <c r="F693" s="5">
        <v>1000</v>
      </c>
      <c r="G693" s="5">
        <v>1000</v>
      </c>
      <c r="H693" s="5">
        <v>1000</v>
      </c>
      <c r="I693" s="110" t="s">
        <v>775</v>
      </c>
      <c r="J693" s="110" t="s">
        <v>775</v>
      </c>
      <c r="K693" s="110" t="s">
        <v>775</v>
      </c>
      <c r="L693" s="110" t="s">
        <v>775</v>
      </c>
      <c r="M693" s="110" t="s">
        <v>775</v>
      </c>
      <c r="N693" s="156" t="s">
        <v>148</v>
      </c>
      <c r="O693" s="114"/>
    </row>
    <row r="694" spans="1:15" ht="54.75" customHeight="1" x14ac:dyDescent="0.25">
      <c r="A694" s="156" t="s">
        <v>238</v>
      </c>
      <c r="B694" s="351" t="s">
        <v>134</v>
      </c>
      <c r="C694" s="156" t="s">
        <v>51</v>
      </c>
      <c r="D694" s="5">
        <v>2020</v>
      </c>
      <c r="E694" s="5" t="s">
        <v>240</v>
      </c>
      <c r="F694" s="5">
        <v>1200</v>
      </c>
      <c r="G694" s="110" t="s">
        <v>775</v>
      </c>
      <c r="H694" s="110" t="s">
        <v>775</v>
      </c>
      <c r="I694" s="110" t="s">
        <v>775</v>
      </c>
      <c r="J694" s="110" t="s">
        <v>775</v>
      </c>
      <c r="K694" s="110" t="s">
        <v>775</v>
      </c>
      <c r="L694" s="110" t="s">
        <v>775</v>
      </c>
      <c r="M694" s="110" t="s">
        <v>775</v>
      </c>
      <c r="N694" s="156" t="s">
        <v>135</v>
      </c>
      <c r="O694" s="114"/>
    </row>
    <row r="695" spans="1:15" ht="50.25" customHeight="1" x14ac:dyDescent="0.25">
      <c r="A695" s="156" t="s">
        <v>241</v>
      </c>
      <c r="B695" s="351"/>
      <c r="C695" s="156" t="s">
        <v>51</v>
      </c>
      <c r="D695" s="5">
        <v>2019</v>
      </c>
      <c r="E695" s="5" t="s">
        <v>173</v>
      </c>
      <c r="F695" s="5">
        <v>1500</v>
      </c>
      <c r="G695" s="5">
        <v>1500</v>
      </c>
      <c r="H695" s="110" t="s">
        <v>775</v>
      </c>
      <c r="I695" s="110" t="s">
        <v>775</v>
      </c>
      <c r="J695" s="110" t="s">
        <v>775</v>
      </c>
      <c r="K695" s="110" t="s">
        <v>775</v>
      </c>
      <c r="L695" s="110" t="s">
        <v>775</v>
      </c>
      <c r="M695" s="110" t="s">
        <v>775</v>
      </c>
      <c r="N695" s="156" t="s">
        <v>135</v>
      </c>
      <c r="O695" s="114"/>
    </row>
    <row r="696" spans="1:15" ht="93.75" customHeight="1" x14ac:dyDescent="0.25">
      <c r="A696" s="156" t="s">
        <v>242</v>
      </c>
      <c r="B696" s="156" t="s">
        <v>126</v>
      </c>
      <c r="C696" s="156" t="s">
        <v>51</v>
      </c>
      <c r="D696" s="5">
        <v>2020</v>
      </c>
      <c r="E696" s="5" t="s">
        <v>173</v>
      </c>
      <c r="F696" s="5">
        <v>1500</v>
      </c>
      <c r="G696" s="5">
        <v>1500</v>
      </c>
      <c r="H696" s="110" t="s">
        <v>775</v>
      </c>
      <c r="I696" s="110" t="s">
        <v>775</v>
      </c>
      <c r="J696" s="110" t="s">
        <v>775</v>
      </c>
      <c r="K696" s="110" t="s">
        <v>775</v>
      </c>
      <c r="L696" s="110" t="s">
        <v>775</v>
      </c>
      <c r="M696" s="110" t="s">
        <v>775</v>
      </c>
      <c r="N696" s="156" t="s">
        <v>127</v>
      </c>
      <c r="O696" s="114"/>
    </row>
    <row r="697" spans="1:15" ht="64.5" customHeight="1" x14ac:dyDescent="0.25">
      <c r="A697" s="156" t="s">
        <v>2530</v>
      </c>
      <c r="B697" s="351" t="s">
        <v>138</v>
      </c>
      <c r="C697" s="156" t="s">
        <v>139</v>
      </c>
      <c r="D697" s="5" t="s">
        <v>243</v>
      </c>
      <c r="E697" s="5" t="s">
        <v>244</v>
      </c>
      <c r="F697" s="5" t="s">
        <v>244</v>
      </c>
      <c r="G697" s="110" t="s">
        <v>775</v>
      </c>
      <c r="H697" s="5" t="s">
        <v>244</v>
      </c>
      <c r="I697" s="110" t="s">
        <v>775</v>
      </c>
      <c r="J697" s="110" t="s">
        <v>775</v>
      </c>
      <c r="K697" s="110" t="s">
        <v>775</v>
      </c>
      <c r="L697" s="110" t="s">
        <v>775</v>
      </c>
      <c r="M697" s="110" t="s">
        <v>775</v>
      </c>
      <c r="N697" s="156" t="s">
        <v>142</v>
      </c>
      <c r="O697" s="114"/>
    </row>
    <row r="698" spans="1:15" ht="85.5" customHeight="1" x14ac:dyDescent="0.25">
      <c r="A698" s="156" t="s">
        <v>245</v>
      </c>
      <c r="B698" s="351"/>
      <c r="C698" s="156" t="s">
        <v>139</v>
      </c>
      <c r="D698" s="5" t="s">
        <v>75</v>
      </c>
      <c r="E698" s="5" t="s">
        <v>2531</v>
      </c>
      <c r="F698" s="5">
        <v>6030</v>
      </c>
      <c r="G698" s="5">
        <v>6030</v>
      </c>
      <c r="H698" s="110" t="s">
        <v>775</v>
      </c>
      <c r="I698" s="5">
        <v>603</v>
      </c>
      <c r="J698" s="5">
        <v>5427</v>
      </c>
      <c r="K698" s="110" t="s">
        <v>775</v>
      </c>
      <c r="L698" s="110" t="s">
        <v>775</v>
      </c>
      <c r="M698" s="110" t="s">
        <v>775</v>
      </c>
      <c r="N698" s="156" t="s">
        <v>2532</v>
      </c>
      <c r="O698" s="114"/>
    </row>
    <row r="699" spans="1:15" ht="126" customHeight="1" x14ac:dyDescent="0.25">
      <c r="A699" s="156" t="s">
        <v>246</v>
      </c>
      <c r="B699" s="351"/>
      <c r="C699" s="156" t="s">
        <v>139</v>
      </c>
      <c r="D699" s="5" t="s">
        <v>247</v>
      </c>
      <c r="E699" s="5" t="s">
        <v>2531</v>
      </c>
      <c r="F699" s="5">
        <v>6030</v>
      </c>
      <c r="G699" s="5">
        <v>6030</v>
      </c>
      <c r="H699" s="110" t="s">
        <v>775</v>
      </c>
      <c r="I699" s="5">
        <v>603</v>
      </c>
      <c r="J699" s="5">
        <v>5427</v>
      </c>
      <c r="K699" s="110" t="s">
        <v>775</v>
      </c>
      <c r="L699" s="110" t="s">
        <v>775</v>
      </c>
      <c r="M699" s="110" t="s">
        <v>775</v>
      </c>
      <c r="N699" s="156" t="s">
        <v>2532</v>
      </c>
      <c r="O699" s="114"/>
    </row>
    <row r="700" spans="1:15" ht="186.75" customHeight="1" x14ac:dyDescent="0.25">
      <c r="A700" s="156" t="s">
        <v>248</v>
      </c>
      <c r="B700" s="351"/>
      <c r="C700" s="156" t="s">
        <v>139</v>
      </c>
      <c r="D700" s="5" t="s">
        <v>249</v>
      </c>
      <c r="E700" s="5" t="s">
        <v>2531</v>
      </c>
      <c r="F700" s="5">
        <v>6030</v>
      </c>
      <c r="G700" s="5">
        <v>6030</v>
      </c>
      <c r="H700" s="110" t="s">
        <v>775</v>
      </c>
      <c r="I700" s="5">
        <v>603</v>
      </c>
      <c r="J700" s="5">
        <v>5427</v>
      </c>
      <c r="K700" s="110" t="s">
        <v>775</v>
      </c>
      <c r="L700" s="110" t="s">
        <v>775</v>
      </c>
      <c r="M700" s="110" t="s">
        <v>775</v>
      </c>
      <c r="N700" s="156" t="s">
        <v>2532</v>
      </c>
      <c r="O700" s="114"/>
    </row>
    <row r="701" spans="1:15" ht="125.25" customHeight="1" x14ac:dyDescent="0.25">
      <c r="A701" s="156" t="s">
        <v>250</v>
      </c>
      <c r="B701" s="351"/>
      <c r="C701" s="156" t="s">
        <v>139</v>
      </c>
      <c r="D701" s="5" t="s">
        <v>251</v>
      </c>
      <c r="E701" s="5" t="s">
        <v>2531</v>
      </c>
      <c r="F701" s="5">
        <v>6030</v>
      </c>
      <c r="G701" s="5">
        <v>6030</v>
      </c>
      <c r="H701" s="110" t="s">
        <v>775</v>
      </c>
      <c r="I701" s="5">
        <v>603</v>
      </c>
      <c r="J701" s="5">
        <v>5427</v>
      </c>
      <c r="K701" s="110" t="s">
        <v>775</v>
      </c>
      <c r="L701" s="110" t="s">
        <v>775</v>
      </c>
      <c r="M701" s="110" t="s">
        <v>775</v>
      </c>
      <c r="N701" s="156" t="s">
        <v>2532</v>
      </c>
      <c r="O701" s="114"/>
    </row>
    <row r="702" spans="1:15" ht="87" customHeight="1" x14ac:dyDescent="0.25">
      <c r="A702" s="156" t="s">
        <v>252</v>
      </c>
      <c r="B702" s="351"/>
      <c r="C702" s="156" t="s">
        <v>139</v>
      </c>
      <c r="D702" s="5" t="s">
        <v>116</v>
      </c>
      <c r="E702" s="5" t="s">
        <v>236</v>
      </c>
      <c r="F702" s="5">
        <v>300</v>
      </c>
      <c r="G702" s="5">
        <v>300</v>
      </c>
      <c r="H702" s="110" t="s">
        <v>775</v>
      </c>
      <c r="I702" s="110" t="s">
        <v>775</v>
      </c>
      <c r="J702" s="5">
        <v>300</v>
      </c>
      <c r="K702" s="110" t="s">
        <v>775</v>
      </c>
      <c r="L702" s="110" t="s">
        <v>775</v>
      </c>
      <c r="M702" s="110" t="s">
        <v>775</v>
      </c>
      <c r="N702" s="156" t="s">
        <v>142</v>
      </c>
      <c r="O702" s="114"/>
    </row>
    <row r="703" spans="1:15" ht="44.25" customHeight="1" x14ac:dyDescent="0.25">
      <c r="A703" s="156" t="s">
        <v>253</v>
      </c>
      <c r="B703" s="351"/>
      <c r="C703" s="156" t="s">
        <v>42</v>
      </c>
      <c r="D703" s="5" t="s">
        <v>116</v>
      </c>
      <c r="E703" s="5" t="s">
        <v>254</v>
      </c>
      <c r="F703" s="5">
        <v>1000</v>
      </c>
      <c r="G703" s="5">
        <v>1000</v>
      </c>
      <c r="H703" s="5">
        <v>924.6</v>
      </c>
      <c r="I703" s="5">
        <v>75.400000000000006</v>
      </c>
      <c r="J703" s="110" t="s">
        <v>775</v>
      </c>
      <c r="K703" s="110" t="s">
        <v>775</v>
      </c>
      <c r="L703" s="110" t="s">
        <v>775</v>
      </c>
      <c r="M703" s="110" t="s">
        <v>775</v>
      </c>
      <c r="N703" s="156" t="s">
        <v>148</v>
      </c>
      <c r="O703" s="114"/>
    </row>
    <row r="704" spans="1:15" ht="32.25" customHeight="1" x14ac:dyDescent="0.25">
      <c r="A704" s="156" t="s">
        <v>255</v>
      </c>
      <c r="B704" s="351"/>
      <c r="C704" s="156" t="s">
        <v>185</v>
      </c>
      <c r="D704" s="5">
        <v>2021</v>
      </c>
      <c r="E704" s="5" t="s">
        <v>173</v>
      </c>
      <c r="F704" s="5">
        <v>1500</v>
      </c>
      <c r="G704" s="5">
        <v>1500</v>
      </c>
      <c r="H704" s="110" t="s">
        <v>775</v>
      </c>
      <c r="I704" s="110" t="s">
        <v>775</v>
      </c>
      <c r="J704" s="110" t="s">
        <v>775</v>
      </c>
      <c r="K704" s="110" t="s">
        <v>775</v>
      </c>
      <c r="L704" s="110" t="s">
        <v>775</v>
      </c>
      <c r="M704" s="110" t="s">
        <v>775</v>
      </c>
      <c r="N704" s="156" t="s">
        <v>148</v>
      </c>
      <c r="O704" s="114"/>
    </row>
    <row r="705" spans="1:15" ht="64.5" customHeight="1" x14ac:dyDescent="0.25">
      <c r="A705" s="156" t="s">
        <v>273</v>
      </c>
      <c r="B705" s="351" t="s">
        <v>144</v>
      </c>
      <c r="C705" s="156" t="s">
        <v>74</v>
      </c>
      <c r="D705" s="5">
        <v>2020</v>
      </c>
      <c r="E705" s="5" t="s">
        <v>256</v>
      </c>
      <c r="F705" s="5">
        <v>200</v>
      </c>
      <c r="G705" s="5">
        <v>200</v>
      </c>
      <c r="H705" s="5">
        <v>200</v>
      </c>
      <c r="I705" s="110" t="s">
        <v>775</v>
      </c>
      <c r="J705" s="110" t="s">
        <v>775</v>
      </c>
      <c r="K705" s="110" t="s">
        <v>775</v>
      </c>
      <c r="L705" s="110" t="s">
        <v>775</v>
      </c>
      <c r="M705" s="110" t="s">
        <v>775</v>
      </c>
      <c r="N705" s="156" t="s">
        <v>257</v>
      </c>
      <c r="O705" s="114"/>
    </row>
    <row r="706" spans="1:15" ht="45" customHeight="1" x14ac:dyDescent="0.25">
      <c r="A706" s="156" t="s">
        <v>258</v>
      </c>
      <c r="B706" s="351"/>
      <c r="C706" s="156" t="s">
        <v>74</v>
      </c>
      <c r="D706" s="5">
        <v>2019</v>
      </c>
      <c r="E706" s="5" t="s">
        <v>256</v>
      </c>
      <c r="F706" s="5">
        <v>300</v>
      </c>
      <c r="G706" s="5">
        <v>300</v>
      </c>
      <c r="H706" s="5">
        <v>300</v>
      </c>
      <c r="I706" s="110" t="s">
        <v>775</v>
      </c>
      <c r="J706" s="110" t="s">
        <v>775</v>
      </c>
      <c r="K706" s="110" t="s">
        <v>775</v>
      </c>
      <c r="L706" s="110" t="s">
        <v>775</v>
      </c>
      <c r="M706" s="110" t="s">
        <v>775</v>
      </c>
      <c r="N706" s="156" t="s">
        <v>259</v>
      </c>
      <c r="O706" s="114"/>
    </row>
    <row r="707" spans="1:15" ht="62.25" customHeight="1" x14ac:dyDescent="0.25">
      <c r="A707" s="156" t="s">
        <v>274</v>
      </c>
      <c r="B707" s="351"/>
      <c r="C707" s="156" t="s">
        <v>74</v>
      </c>
      <c r="D707" s="5" t="s">
        <v>116</v>
      </c>
      <c r="E707" s="5" t="s">
        <v>260</v>
      </c>
      <c r="F707" s="5">
        <v>500</v>
      </c>
      <c r="G707" s="5">
        <v>500</v>
      </c>
      <c r="H707" s="110" t="s">
        <v>775</v>
      </c>
      <c r="I707" s="5">
        <v>10</v>
      </c>
      <c r="J707" s="5">
        <v>490</v>
      </c>
      <c r="K707" s="110" t="s">
        <v>775</v>
      </c>
      <c r="L707" s="110" t="s">
        <v>775</v>
      </c>
      <c r="M707" s="110" t="s">
        <v>775</v>
      </c>
      <c r="N707" s="156" t="s">
        <v>257</v>
      </c>
      <c r="O707" s="114"/>
    </row>
    <row r="708" spans="1:15" ht="42" customHeight="1" x14ac:dyDescent="0.25">
      <c r="A708" s="156" t="s">
        <v>261</v>
      </c>
      <c r="B708" s="351" t="s">
        <v>151</v>
      </c>
      <c r="C708" s="144" t="s">
        <v>344</v>
      </c>
      <c r="D708" s="5">
        <v>2019</v>
      </c>
      <c r="E708" s="5" t="s">
        <v>165</v>
      </c>
      <c r="F708" s="5">
        <v>100</v>
      </c>
      <c r="G708" s="5">
        <v>100</v>
      </c>
      <c r="H708" s="110" t="s">
        <v>775</v>
      </c>
      <c r="I708" s="5">
        <v>100</v>
      </c>
      <c r="J708" s="110" t="s">
        <v>775</v>
      </c>
      <c r="K708" s="110" t="s">
        <v>775</v>
      </c>
      <c r="L708" s="110" t="s">
        <v>775</v>
      </c>
      <c r="M708" s="110" t="s">
        <v>775</v>
      </c>
      <c r="N708" s="156" t="s">
        <v>153</v>
      </c>
      <c r="O708" s="114"/>
    </row>
    <row r="709" spans="1:15" ht="35.25" customHeight="1" x14ac:dyDescent="0.25">
      <c r="A709" s="156" t="s">
        <v>262</v>
      </c>
      <c r="B709" s="351"/>
      <c r="C709" s="144" t="s">
        <v>344</v>
      </c>
      <c r="D709" s="5">
        <v>2020</v>
      </c>
      <c r="E709" s="5" t="s">
        <v>165</v>
      </c>
      <c r="F709" s="5">
        <v>100</v>
      </c>
      <c r="G709" s="5">
        <v>100</v>
      </c>
      <c r="H709" s="110" t="s">
        <v>775</v>
      </c>
      <c r="I709" s="5">
        <v>100</v>
      </c>
      <c r="J709" s="110" t="s">
        <v>775</v>
      </c>
      <c r="K709" s="110" t="s">
        <v>775</v>
      </c>
      <c r="L709" s="110" t="s">
        <v>775</v>
      </c>
      <c r="M709" s="110" t="s">
        <v>775</v>
      </c>
      <c r="N709" s="156" t="s">
        <v>153</v>
      </c>
      <c r="O709" s="114"/>
    </row>
    <row r="710" spans="1:15" ht="29.25" customHeight="1" x14ac:dyDescent="0.25">
      <c r="A710" s="156" t="s">
        <v>263</v>
      </c>
      <c r="B710" s="351"/>
      <c r="C710" s="144" t="s">
        <v>344</v>
      </c>
      <c r="D710" s="5">
        <v>2019</v>
      </c>
      <c r="E710" s="110" t="s">
        <v>775</v>
      </c>
      <c r="F710" s="5">
        <v>1000</v>
      </c>
      <c r="G710" s="5">
        <v>1000</v>
      </c>
      <c r="H710" s="110" t="s">
        <v>775</v>
      </c>
      <c r="I710" s="110" t="s">
        <v>775</v>
      </c>
      <c r="J710" s="110" t="s">
        <v>775</v>
      </c>
      <c r="K710" s="110" t="s">
        <v>775</v>
      </c>
      <c r="L710" s="110" t="s">
        <v>775</v>
      </c>
      <c r="M710" s="110" t="s">
        <v>775</v>
      </c>
      <c r="N710" s="156" t="s">
        <v>259</v>
      </c>
      <c r="O710" s="114"/>
    </row>
    <row r="711" spans="1:15" ht="43.5" customHeight="1" x14ac:dyDescent="0.25">
      <c r="A711" s="156" t="s">
        <v>264</v>
      </c>
      <c r="B711" s="351"/>
      <c r="C711" s="144" t="s">
        <v>344</v>
      </c>
      <c r="D711" s="5">
        <v>2019</v>
      </c>
      <c r="E711" s="110" t="s">
        <v>775</v>
      </c>
      <c r="F711" s="5">
        <v>300</v>
      </c>
      <c r="G711" s="5">
        <v>300</v>
      </c>
      <c r="H711" s="5">
        <v>300</v>
      </c>
      <c r="I711" s="110" t="s">
        <v>775</v>
      </c>
      <c r="J711" s="110" t="s">
        <v>775</v>
      </c>
      <c r="K711" s="110" t="s">
        <v>775</v>
      </c>
      <c r="L711" s="110" t="s">
        <v>775</v>
      </c>
      <c r="M711" s="110" t="s">
        <v>775</v>
      </c>
      <c r="N711" s="156" t="s">
        <v>127</v>
      </c>
      <c r="O711" s="114"/>
    </row>
    <row r="712" spans="1:15" ht="84" customHeight="1" x14ac:dyDescent="0.25">
      <c r="A712" s="156" t="s">
        <v>265</v>
      </c>
      <c r="B712" s="351" t="s">
        <v>193</v>
      </c>
      <c r="C712" s="156" t="s">
        <v>266</v>
      </c>
      <c r="D712" s="5" t="s">
        <v>116</v>
      </c>
      <c r="E712" s="5" t="s">
        <v>267</v>
      </c>
      <c r="F712" s="5">
        <v>32929</v>
      </c>
      <c r="G712" s="110" t="s">
        <v>775</v>
      </c>
      <c r="H712" s="110" t="s">
        <v>775</v>
      </c>
      <c r="I712" s="5">
        <v>215</v>
      </c>
      <c r="J712" s="110" t="s">
        <v>775</v>
      </c>
      <c r="K712" s="110" t="s">
        <v>775</v>
      </c>
      <c r="L712" s="110" t="s">
        <v>775</v>
      </c>
      <c r="M712" s="110" t="s">
        <v>775</v>
      </c>
      <c r="N712" s="156" t="s">
        <v>268</v>
      </c>
      <c r="O712" s="114"/>
    </row>
    <row r="713" spans="1:15" ht="72.75" customHeight="1" x14ac:dyDescent="0.25">
      <c r="A713" s="156" t="s">
        <v>269</v>
      </c>
      <c r="B713" s="351"/>
      <c r="C713" s="156" t="s">
        <v>270</v>
      </c>
      <c r="D713" s="5" t="s">
        <v>116</v>
      </c>
      <c r="E713" s="5" t="s">
        <v>159</v>
      </c>
      <c r="F713" s="5">
        <v>12000</v>
      </c>
      <c r="G713" s="5">
        <v>200</v>
      </c>
      <c r="H713" s="110" t="s">
        <v>775</v>
      </c>
      <c r="I713" s="5">
        <v>200</v>
      </c>
      <c r="J713" s="110" t="s">
        <v>775</v>
      </c>
      <c r="K713" s="110" t="s">
        <v>775</v>
      </c>
      <c r="L713" s="110" t="s">
        <v>775</v>
      </c>
      <c r="M713" s="110" t="s">
        <v>775</v>
      </c>
      <c r="N713" s="156" t="s">
        <v>271</v>
      </c>
      <c r="O713" s="114"/>
    </row>
    <row r="714" spans="1:15" ht="16.5" customHeight="1" x14ac:dyDescent="0.25">
      <c r="A714" s="345" t="s">
        <v>39</v>
      </c>
      <c r="B714" s="345"/>
      <c r="C714" s="345"/>
      <c r="D714" s="345"/>
      <c r="E714" s="345"/>
      <c r="F714" s="345"/>
      <c r="G714" s="345"/>
      <c r="H714" s="345"/>
      <c r="I714" s="345"/>
      <c r="J714" s="345"/>
      <c r="K714" s="345"/>
      <c r="L714" s="345"/>
      <c r="M714" s="345"/>
      <c r="N714" s="345"/>
      <c r="O714" s="114"/>
    </row>
    <row r="715" spans="1:15" ht="60.75" customHeight="1" x14ac:dyDescent="0.25">
      <c r="A715" s="144" t="s">
        <v>54</v>
      </c>
      <c r="B715" s="144" t="s">
        <v>1808</v>
      </c>
      <c r="C715" s="144" t="s">
        <v>51</v>
      </c>
      <c r="D715" s="143" t="s">
        <v>55</v>
      </c>
      <c r="E715" s="143" t="s">
        <v>56</v>
      </c>
      <c r="F715" s="51">
        <v>6189.6</v>
      </c>
      <c r="G715" s="51">
        <v>6189.6</v>
      </c>
      <c r="H715" s="110" t="s">
        <v>775</v>
      </c>
      <c r="I715" s="143">
        <v>619</v>
      </c>
      <c r="J715" s="143" t="s">
        <v>98</v>
      </c>
      <c r="K715" s="110" t="s">
        <v>775</v>
      </c>
      <c r="L715" s="110" t="s">
        <v>775</v>
      </c>
      <c r="M715" s="110" t="s">
        <v>775</v>
      </c>
      <c r="N715" s="144" t="s">
        <v>57</v>
      </c>
      <c r="O715" s="114"/>
    </row>
    <row r="716" spans="1:15" ht="52.5" customHeight="1" x14ac:dyDescent="0.25">
      <c r="A716" s="144" t="s">
        <v>58</v>
      </c>
      <c r="B716" s="353" t="s">
        <v>59</v>
      </c>
      <c r="C716" s="144" t="s">
        <v>60</v>
      </c>
      <c r="D716" s="143" t="s">
        <v>61</v>
      </c>
      <c r="E716" s="143" t="s">
        <v>56</v>
      </c>
      <c r="F716" s="51">
        <v>5200</v>
      </c>
      <c r="G716" s="51">
        <v>5200</v>
      </c>
      <c r="H716" s="110" t="s">
        <v>775</v>
      </c>
      <c r="I716" s="143">
        <v>200.5</v>
      </c>
      <c r="J716" s="51">
        <v>5000</v>
      </c>
      <c r="K716" s="110" t="s">
        <v>775</v>
      </c>
      <c r="L716" s="110" t="s">
        <v>775</v>
      </c>
      <c r="M716" s="110" t="s">
        <v>775</v>
      </c>
      <c r="N716" s="144" t="s">
        <v>62</v>
      </c>
      <c r="O716" s="114"/>
    </row>
    <row r="717" spans="1:15" ht="53.25" customHeight="1" x14ac:dyDescent="0.25">
      <c r="A717" s="144" t="s">
        <v>63</v>
      </c>
      <c r="B717" s="353"/>
      <c r="C717" s="144" t="s">
        <v>60</v>
      </c>
      <c r="D717" s="143" t="s">
        <v>61</v>
      </c>
      <c r="E717" s="143" t="s">
        <v>56</v>
      </c>
      <c r="F717" s="51">
        <v>5200</v>
      </c>
      <c r="G717" s="51">
        <v>5200</v>
      </c>
      <c r="H717" s="110" t="s">
        <v>775</v>
      </c>
      <c r="I717" s="143">
        <v>200.5</v>
      </c>
      <c r="J717" s="51">
        <v>5000</v>
      </c>
      <c r="K717" s="110" t="s">
        <v>775</v>
      </c>
      <c r="L717" s="110" t="s">
        <v>775</v>
      </c>
      <c r="M717" s="110" t="s">
        <v>775</v>
      </c>
      <c r="N717" s="144" t="s">
        <v>62</v>
      </c>
      <c r="O717" s="114"/>
    </row>
    <row r="718" spans="1:15" ht="84.75" customHeight="1" x14ac:dyDescent="0.25">
      <c r="A718" s="144" t="s">
        <v>64</v>
      </c>
      <c r="B718" s="353"/>
      <c r="C718" s="144" t="s">
        <v>60</v>
      </c>
      <c r="D718" s="143" t="s">
        <v>55</v>
      </c>
      <c r="E718" s="143" t="s">
        <v>56</v>
      </c>
      <c r="F718" s="51">
        <v>10158.700000000001</v>
      </c>
      <c r="G718" s="51">
        <v>10158.700000000001</v>
      </c>
      <c r="H718" s="143" t="s">
        <v>65</v>
      </c>
      <c r="I718" s="110" t="s">
        <v>775</v>
      </c>
      <c r="J718" s="110" t="s">
        <v>775</v>
      </c>
      <c r="K718" s="110" t="s">
        <v>775</v>
      </c>
      <c r="L718" s="110" t="s">
        <v>775</v>
      </c>
      <c r="M718" s="110" t="s">
        <v>775</v>
      </c>
      <c r="N718" s="144" t="s">
        <v>66</v>
      </c>
      <c r="O718" s="114"/>
    </row>
    <row r="719" spans="1:15" ht="50.25" customHeight="1" x14ac:dyDescent="0.25">
      <c r="A719" s="144" t="s">
        <v>67</v>
      </c>
      <c r="B719" s="353" t="s">
        <v>68</v>
      </c>
      <c r="C719" s="144" t="s">
        <v>42</v>
      </c>
      <c r="D719" s="143" t="s">
        <v>55</v>
      </c>
      <c r="E719" s="143" t="s">
        <v>56</v>
      </c>
      <c r="F719" s="51">
        <v>2000.5</v>
      </c>
      <c r="G719" s="51">
        <v>2000.5</v>
      </c>
      <c r="H719" s="110" t="s">
        <v>775</v>
      </c>
      <c r="I719" s="143" t="s">
        <v>1805</v>
      </c>
      <c r="J719" s="143" t="s">
        <v>99</v>
      </c>
      <c r="K719" s="110" t="s">
        <v>775</v>
      </c>
      <c r="L719" s="110" t="s">
        <v>775</v>
      </c>
      <c r="M719" s="110" t="s">
        <v>775</v>
      </c>
      <c r="N719" s="144" t="s">
        <v>69</v>
      </c>
      <c r="O719" s="114"/>
    </row>
    <row r="720" spans="1:15" ht="50.25" customHeight="1" x14ac:dyDescent="0.25">
      <c r="A720" s="144" t="s">
        <v>70</v>
      </c>
      <c r="B720" s="353"/>
      <c r="C720" s="144" t="s">
        <v>42</v>
      </c>
      <c r="D720" s="143" t="s">
        <v>55</v>
      </c>
      <c r="E720" s="143" t="s">
        <v>56</v>
      </c>
      <c r="F720" s="51">
        <v>7000.3</v>
      </c>
      <c r="G720" s="51">
        <v>7000.3</v>
      </c>
      <c r="H720" s="110" t="s">
        <v>775</v>
      </c>
      <c r="I720" s="143" t="s">
        <v>71</v>
      </c>
      <c r="J720" s="143" t="s">
        <v>100</v>
      </c>
      <c r="K720" s="110" t="s">
        <v>775</v>
      </c>
      <c r="L720" s="110" t="s">
        <v>775</v>
      </c>
      <c r="M720" s="110" t="s">
        <v>775</v>
      </c>
      <c r="N720" s="144" t="s">
        <v>69</v>
      </c>
      <c r="O720" s="114"/>
    </row>
    <row r="721" spans="1:15" ht="83.25" customHeight="1" x14ac:dyDescent="0.25">
      <c r="A721" s="144" t="s">
        <v>72</v>
      </c>
      <c r="B721" s="353" t="s">
        <v>73</v>
      </c>
      <c r="C721" s="144" t="s">
        <v>74</v>
      </c>
      <c r="D721" s="143" t="s">
        <v>75</v>
      </c>
      <c r="E721" s="143" t="s">
        <v>76</v>
      </c>
      <c r="F721" s="51">
        <v>3000</v>
      </c>
      <c r="G721" s="51">
        <v>3000</v>
      </c>
      <c r="H721" s="110" t="s">
        <v>775</v>
      </c>
      <c r="I721" s="51">
        <v>1500</v>
      </c>
      <c r="J721" s="143" t="s">
        <v>1806</v>
      </c>
      <c r="K721" s="110" t="s">
        <v>775</v>
      </c>
      <c r="L721" s="110" t="s">
        <v>775</v>
      </c>
      <c r="M721" s="110" t="s">
        <v>775</v>
      </c>
      <c r="N721" s="144" t="s">
        <v>77</v>
      </c>
      <c r="O721" s="114"/>
    </row>
    <row r="722" spans="1:15" ht="94.5" customHeight="1" x14ac:dyDescent="0.25">
      <c r="A722" s="144" t="s">
        <v>78</v>
      </c>
      <c r="B722" s="353"/>
      <c r="C722" s="144" t="s">
        <v>74</v>
      </c>
      <c r="D722" s="143" t="s">
        <v>75</v>
      </c>
      <c r="E722" s="143" t="s">
        <v>76</v>
      </c>
      <c r="F722" s="51">
        <v>1500</v>
      </c>
      <c r="G722" s="51">
        <v>1500</v>
      </c>
      <c r="H722" s="110" t="s">
        <v>775</v>
      </c>
      <c r="I722" s="143">
        <v>750</v>
      </c>
      <c r="J722" s="143" t="s">
        <v>1807</v>
      </c>
      <c r="K722" s="110" t="s">
        <v>775</v>
      </c>
      <c r="L722" s="110" t="s">
        <v>775</v>
      </c>
      <c r="M722" s="110" t="s">
        <v>775</v>
      </c>
      <c r="N722" s="144" t="s">
        <v>77</v>
      </c>
      <c r="O722" s="114"/>
    </row>
    <row r="723" spans="1:15" ht="84.75" customHeight="1" x14ac:dyDescent="0.25">
      <c r="A723" s="144" t="s">
        <v>79</v>
      </c>
      <c r="B723" s="353" t="s">
        <v>80</v>
      </c>
      <c r="C723" s="144" t="s">
        <v>81</v>
      </c>
      <c r="D723" s="143" t="s">
        <v>82</v>
      </c>
      <c r="E723" s="143" t="s">
        <v>56</v>
      </c>
      <c r="F723" s="51">
        <v>4000.4</v>
      </c>
      <c r="G723" s="51">
        <v>4000.4</v>
      </c>
      <c r="H723" s="110" t="s">
        <v>775</v>
      </c>
      <c r="I723" s="143" t="s">
        <v>83</v>
      </c>
      <c r="J723" s="143" t="s">
        <v>84</v>
      </c>
      <c r="K723" s="110" t="s">
        <v>775</v>
      </c>
      <c r="L723" s="110" t="s">
        <v>775</v>
      </c>
      <c r="M723" s="110" t="s">
        <v>775</v>
      </c>
      <c r="N723" s="144" t="s">
        <v>85</v>
      </c>
      <c r="O723" s="114"/>
    </row>
    <row r="724" spans="1:15" ht="62.25" customHeight="1" x14ac:dyDescent="0.25">
      <c r="A724" s="144" t="s">
        <v>86</v>
      </c>
      <c r="B724" s="353"/>
      <c r="C724" s="144" t="s">
        <v>81</v>
      </c>
      <c r="D724" s="143" t="s">
        <v>82</v>
      </c>
      <c r="E724" s="143" t="s">
        <v>56</v>
      </c>
      <c r="F724" s="51">
        <v>7000.3</v>
      </c>
      <c r="G724" s="51">
        <v>7000.3</v>
      </c>
      <c r="H724" s="110" t="s">
        <v>775</v>
      </c>
      <c r="I724" s="143" t="s">
        <v>71</v>
      </c>
      <c r="J724" s="143" t="s">
        <v>100</v>
      </c>
      <c r="K724" s="110" t="s">
        <v>775</v>
      </c>
      <c r="L724" s="110" t="s">
        <v>775</v>
      </c>
      <c r="M724" s="110" t="s">
        <v>775</v>
      </c>
      <c r="N724" s="144" t="s">
        <v>87</v>
      </c>
      <c r="O724" s="114"/>
    </row>
    <row r="725" spans="1:15" ht="73.5" customHeight="1" x14ac:dyDescent="0.25">
      <c r="A725" s="144" t="s">
        <v>92</v>
      </c>
      <c r="B725" s="353"/>
      <c r="C725" s="144" t="s">
        <v>81</v>
      </c>
      <c r="D725" s="143" t="s">
        <v>82</v>
      </c>
      <c r="E725" s="143" t="s">
        <v>56</v>
      </c>
      <c r="F725" s="51">
        <v>14518</v>
      </c>
      <c r="G725" s="51">
        <v>14518</v>
      </c>
      <c r="H725" s="110" t="s">
        <v>775</v>
      </c>
      <c r="I725" s="143" t="s">
        <v>93</v>
      </c>
      <c r="J725" s="143" t="s">
        <v>101</v>
      </c>
      <c r="K725" s="110" t="s">
        <v>775</v>
      </c>
      <c r="L725" s="110" t="s">
        <v>775</v>
      </c>
      <c r="M725" s="110" t="s">
        <v>775</v>
      </c>
      <c r="N725" s="144" t="s">
        <v>87</v>
      </c>
      <c r="O725" s="114"/>
    </row>
    <row r="726" spans="1:15" ht="62.25" customHeight="1" x14ac:dyDescent="0.25">
      <c r="A726" s="144" t="s">
        <v>88</v>
      </c>
      <c r="B726" s="353" t="s">
        <v>89</v>
      </c>
      <c r="C726" s="144" t="s">
        <v>81</v>
      </c>
      <c r="D726" s="143" t="s">
        <v>55</v>
      </c>
      <c r="E726" s="143" t="s">
        <v>56</v>
      </c>
      <c r="F726" s="58">
        <v>154596.29999999999</v>
      </c>
      <c r="G726" s="51">
        <v>154596.29999999999</v>
      </c>
      <c r="H726" s="110" t="s">
        <v>775</v>
      </c>
      <c r="I726" s="143" t="s">
        <v>90</v>
      </c>
      <c r="J726" s="143" t="s">
        <v>106</v>
      </c>
      <c r="K726" s="110" t="s">
        <v>775</v>
      </c>
      <c r="L726" s="110" t="s">
        <v>775</v>
      </c>
      <c r="M726" s="110" t="s">
        <v>775</v>
      </c>
      <c r="N726" s="144" t="s">
        <v>91</v>
      </c>
      <c r="O726" s="114"/>
    </row>
    <row r="727" spans="1:15" ht="41.25" customHeight="1" x14ac:dyDescent="0.25">
      <c r="A727" s="144" t="s">
        <v>94</v>
      </c>
      <c r="B727" s="353"/>
      <c r="C727" s="144" t="s">
        <v>81</v>
      </c>
      <c r="D727" s="143" t="s">
        <v>95</v>
      </c>
      <c r="E727" s="143" t="s">
        <v>56</v>
      </c>
      <c r="F727" s="51">
        <v>28320.1</v>
      </c>
      <c r="G727" s="51">
        <v>28320.1</v>
      </c>
      <c r="H727" s="110" t="s">
        <v>775</v>
      </c>
      <c r="I727" s="143">
        <v>100</v>
      </c>
      <c r="J727" s="143" t="s">
        <v>102</v>
      </c>
      <c r="K727" s="110" t="s">
        <v>775</v>
      </c>
      <c r="L727" s="110" t="s">
        <v>775</v>
      </c>
      <c r="M727" s="110" t="s">
        <v>775</v>
      </c>
      <c r="N727" s="144" t="s">
        <v>97</v>
      </c>
      <c r="O727" s="114"/>
    </row>
    <row r="728" spans="1:15" ht="16.5" customHeight="1" x14ac:dyDescent="0.25">
      <c r="A728" s="345" t="s">
        <v>1259</v>
      </c>
      <c r="B728" s="345"/>
      <c r="C728" s="345"/>
      <c r="D728" s="345"/>
      <c r="E728" s="345"/>
      <c r="F728" s="345"/>
      <c r="G728" s="345"/>
      <c r="H728" s="345"/>
      <c r="I728" s="345"/>
      <c r="J728" s="345"/>
      <c r="K728" s="345"/>
      <c r="L728" s="345"/>
      <c r="M728" s="345"/>
      <c r="N728" s="345"/>
      <c r="O728" s="114"/>
    </row>
    <row r="729" spans="1:15" ht="101.25" customHeight="1" x14ac:dyDescent="0.25">
      <c r="A729" s="144" t="s">
        <v>1325</v>
      </c>
      <c r="B729" s="353" t="s">
        <v>436</v>
      </c>
      <c r="C729" s="144" t="s">
        <v>60</v>
      </c>
      <c r="D729" s="143" t="s">
        <v>40</v>
      </c>
      <c r="E729" s="71" t="s">
        <v>1326</v>
      </c>
      <c r="F729" s="71">
        <v>195.2</v>
      </c>
      <c r="G729" s="121">
        <v>195.2</v>
      </c>
      <c r="H729" s="71" t="s">
        <v>775</v>
      </c>
      <c r="I729" s="71">
        <v>195.2</v>
      </c>
      <c r="J729" s="71" t="s">
        <v>775</v>
      </c>
      <c r="K729" s="71" t="s">
        <v>775</v>
      </c>
      <c r="L729" s="71" t="s">
        <v>775</v>
      </c>
      <c r="M729" s="71" t="s">
        <v>775</v>
      </c>
      <c r="N729" s="144" t="s">
        <v>1264</v>
      </c>
      <c r="O729" s="114"/>
    </row>
    <row r="730" spans="1:15" ht="72" customHeight="1" x14ac:dyDescent="0.25">
      <c r="A730" s="144" t="s">
        <v>1327</v>
      </c>
      <c r="B730" s="353"/>
      <c r="C730" s="144" t="s">
        <v>60</v>
      </c>
      <c r="D730" s="143" t="s">
        <v>40</v>
      </c>
      <c r="E730" s="71" t="s">
        <v>1326</v>
      </c>
      <c r="F730" s="71">
        <v>895</v>
      </c>
      <c r="G730" s="121">
        <v>895</v>
      </c>
      <c r="H730" s="71" t="s">
        <v>775</v>
      </c>
      <c r="I730" s="71">
        <v>895</v>
      </c>
      <c r="J730" s="71" t="s">
        <v>775</v>
      </c>
      <c r="K730" s="71" t="s">
        <v>775</v>
      </c>
      <c r="L730" s="71" t="s">
        <v>775</v>
      </c>
      <c r="M730" s="71" t="s">
        <v>775</v>
      </c>
      <c r="N730" s="144" t="s">
        <v>1264</v>
      </c>
      <c r="O730" s="114"/>
    </row>
    <row r="731" spans="1:15" ht="42" customHeight="1" x14ac:dyDescent="0.25">
      <c r="A731" s="144" t="s">
        <v>1328</v>
      </c>
      <c r="B731" s="353"/>
      <c r="C731" s="144" t="s">
        <v>60</v>
      </c>
      <c r="D731" s="143" t="s">
        <v>40</v>
      </c>
      <c r="E731" s="71" t="s">
        <v>1326</v>
      </c>
      <c r="F731" s="71">
        <v>200</v>
      </c>
      <c r="G731" s="121">
        <v>200</v>
      </c>
      <c r="H731" s="71" t="s">
        <v>775</v>
      </c>
      <c r="I731" s="71">
        <v>200</v>
      </c>
      <c r="J731" s="71" t="s">
        <v>775</v>
      </c>
      <c r="K731" s="71" t="s">
        <v>775</v>
      </c>
      <c r="L731" s="71" t="s">
        <v>775</v>
      </c>
      <c r="M731" s="71" t="s">
        <v>775</v>
      </c>
      <c r="N731" s="144" t="s">
        <v>1264</v>
      </c>
      <c r="O731" s="114"/>
    </row>
    <row r="732" spans="1:15" ht="104.25" customHeight="1" x14ac:dyDescent="0.25">
      <c r="A732" s="144" t="s">
        <v>1329</v>
      </c>
      <c r="B732" s="144" t="s">
        <v>1331</v>
      </c>
      <c r="C732" s="144" t="s">
        <v>368</v>
      </c>
      <c r="D732" s="143" t="s">
        <v>40</v>
      </c>
      <c r="E732" s="71" t="s">
        <v>1326</v>
      </c>
      <c r="F732" s="71">
        <v>290</v>
      </c>
      <c r="G732" s="121">
        <v>290</v>
      </c>
      <c r="H732" s="71" t="s">
        <v>775</v>
      </c>
      <c r="I732" s="71">
        <v>290</v>
      </c>
      <c r="J732" s="71" t="s">
        <v>775</v>
      </c>
      <c r="K732" s="71" t="s">
        <v>775</v>
      </c>
      <c r="L732" s="71" t="s">
        <v>775</v>
      </c>
      <c r="M732" s="71" t="s">
        <v>775</v>
      </c>
      <c r="N732" s="144" t="s">
        <v>1239</v>
      </c>
      <c r="O732" s="114"/>
    </row>
    <row r="733" spans="1:15" ht="82.5" customHeight="1" x14ac:dyDescent="0.25">
      <c r="A733" s="144" t="s">
        <v>1330</v>
      </c>
      <c r="B733" s="144" t="s">
        <v>1314</v>
      </c>
      <c r="C733" s="144" t="s">
        <v>344</v>
      </c>
      <c r="D733" s="143" t="s">
        <v>40</v>
      </c>
      <c r="E733" s="71" t="s">
        <v>1326</v>
      </c>
      <c r="F733" s="71">
        <v>300</v>
      </c>
      <c r="G733" s="121">
        <v>300</v>
      </c>
      <c r="H733" s="71" t="s">
        <v>775</v>
      </c>
      <c r="I733" s="71">
        <v>300</v>
      </c>
      <c r="J733" s="71" t="s">
        <v>775</v>
      </c>
      <c r="K733" s="71" t="s">
        <v>775</v>
      </c>
      <c r="L733" s="71" t="s">
        <v>775</v>
      </c>
      <c r="M733" s="71" t="s">
        <v>775</v>
      </c>
      <c r="N733" s="144" t="s">
        <v>1239</v>
      </c>
      <c r="O733" s="114"/>
    </row>
    <row r="734" spans="1:15" ht="16.5" customHeight="1" x14ac:dyDescent="0.25">
      <c r="A734" s="345" t="s">
        <v>646</v>
      </c>
      <c r="B734" s="345"/>
      <c r="C734" s="345"/>
      <c r="D734" s="345"/>
      <c r="E734" s="345"/>
      <c r="F734" s="345"/>
      <c r="G734" s="345"/>
      <c r="H734" s="345"/>
      <c r="I734" s="345"/>
      <c r="J734" s="345"/>
      <c r="K734" s="345"/>
      <c r="L734" s="345"/>
      <c r="M734" s="345"/>
      <c r="N734" s="345"/>
      <c r="O734" s="114"/>
    </row>
    <row r="735" spans="1:15" ht="62.25" customHeight="1" x14ac:dyDescent="0.25">
      <c r="A735" s="156" t="s">
        <v>757</v>
      </c>
      <c r="B735" s="351" t="s">
        <v>481</v>
      </c>
      <c r="C735" s="144" t="s">
        <v>344</v>
      </c>
      <c r="D735" s="5">
        <v>2019</v>
      </c>
      <c r="E735" s="5" t="s">
        <v>746</v>
      </c>
      <c r="F735" s="73" t="s">
        <v>747</v>
      </c>
      <c r="G735" s="73" t="s">
        <v>747</v>
      </c>
      <c r="H735" s="71" t="s">
        <v>775</v>
      </c>
      <c r="I735" s="73" t="s">
        <v>747</v>
      </c>
      <c r="J735" s="71" t="s">
        <v>775</v>
      </c>
      <c r="K735" s="71" t="s">
        <v>775</v>
      </c>
      <c r="L735" s="71" t="s">
        <v>775</v>
      </c>
      <c r="M735" s="71" t="s">
        <v>775</v>
      </c>
      <c r="N735" s="156" t="s">
        <v>2533</v>
      </c>
      <c r="O735" s="114"/>
    </row>
    <row r="736" spans="1:15" ht="63.75" customHeight="1" x14ac:dyDescent="0.25">
      <c r="A736" s="156" t="s">
        <v>758</v>
      </c>
      <c r="B736" s="351"/>
      <c r="C736" s="144" t="s">
        <v>344</v>
      </c>
      <c r="D736" s="5">
        <v>2019</v>
      </c>
      <c r="E736" s="5" t="s">
        <v>746</v>
      </c>
      <c r="F736" s="73" t="s">
        <v>748</v>
      </c>
      <c r="G736" s="73" t="s">
        <v>748</v>
      </c>
      <c r="H736" s="71" t="s">
        <v>775</v>
      </c>
      <c r="I736" s="73" t="s">
        <v>748</v>
      </c>
      <c r="J736" s="71" t="s">
        <v>775</v>
      </c>
      <c r="K736" s="71" t="s">
        <v>775</v>
      </c>
      <c r="L736" s="71" t="s">
        <v>775</v>
      </c>
      <c r="M736" s="71" t="s">
        <v>775</v>
      </c>
      <c r="N736" s="156" t="s">
        <v>2533</v>
      </c>
      <c r="O736" s="114"/>
    </row>
    <row r="737" spans="1:15" ht="51.75" customHeight="1" x14ac:dyDescent="0.25">
      <c r="A737" s="156" t="s">
        <v>759</v>
      </c>
      <c r="B737" s="351"/>
      <c r="C737" s="144" t="s">
        <v>344</v>
      </c>
      <c r="D737" s="5">
        <v>2019</v>
      </c>
      <c r="E737" s="5" t="s">
        <v>746</v>
      </c>
      <c r="F737" s="73">
        <v>1000</v>
      </c>
      <c r="G737" s="73">
        <v>1000</v>
      </c>
      <c r="H737" s="71" t="s">
        <v>775</v>
      </c>
      <c r="I737" s="73">
        <v>1000</v>
      </c>
      <c r="J737" s="71" t="s">
        <v>775</v>
      </c>
      <c r="K737" s="71" t="s">
        <v>775</v>
      </c>
      <c r="L737" s="71" t="s">
        <v>775</v>
      </c>
      <c r="M737" s="71" t="s">
        <v>775</v>
      </c>
      <c r="N737" s="156" t="s">
        <v>2533</v>
      </c>
      <c r="O737" s="114"/>
    </row>
    <row r="738" spans="1:15" ht="42" customHeight="1" x14ac:dyDescent="0.25">
      <c r="A738" s="112" t="s">
        <v>760</v>
      </c>
      <c r="B738" s="351"/>
      <c r="C738" s="144" t="s">
        <v>344</v>
      </c>
      <c r="D738" s="5">
        <v>2019</v>
      </c>
      <c r="E738" s="5" t="s">
        <v>746</v>
      </c>
      <c r="F738" s="73">
        <v>226</v>
      </c>
      <c r="G738" s="73">
        <v>226</v>
      </c>
      <c r="H738" s="71" t="s">
        <v>775</v>
      </c>
      <c r="I738" s="73">
        <v>226</v>
      </c>
      <c r="J738" s="71" t="s">
        <v>775</v>
      </c>
      <c r="K738" s="71" t="s">
        <v>775</v>
      </c>
      <c r="L738" s="71" t="s">
        <v>775</v>
      </c>
      <c r="M738" s="71" t="s">
        <v>775</v>
      </c>
      <c r="N738" s="156" t="s">
        <v>2533</v>
      </c>
      <c r="O738" s="114"/>
    </row>
    <row r="739" spans="1:15" ht="42.75" customHeight="1" x14ac:dyDescent="0.25">
      <c r="A739" s="156" t="s">
        <v>761</v>
      </c>
      <c r="B739" s="351" t="s">
        <v>463</v>
      </c>
      <c r="C739" s="156" t="s">
        <v>239</v>
      </c>
      <c r="D739" s="5">
        <v>2019</v>
      </c>
      <c r="E739" s="5" t="s">
        <v>746</v>
      </c>
      <c r="F739" s="73">
        <v>740</v>
      </c>
      <c r="G739" s="73">
        <v>740</v>
      </c>
      <c r="H739" s="71" t="s">
        <v>775</v>
      </c>
      <c r="I739" s="73">
        <v>740</v>
      </c>
      <c r="J739" s="71" t="s">
        <v>775</v>
      </c>
      <c r="K739" s="71" t="s">
        <v>775</v>
      </c>
      <c r="L739" s="71" t="s">
        <v>775</v>
      </c>
      <c r="M739" s="71" t="s">
        <v>775</v>
      </c>
      <c r="N739" s="156" t="s">
        <v>2533</v>
      </c>
      <c r="O739" s="114"/>
    </row>
    <row r="740" spans="1:15" ht="42" customHeight="1" x14ac:dyDescent="0.25">
      <c r="A740" s="156" t="s">
        <v>762</v>
      </c>
      <c r="B740" s="351"/>
      <c r="C740" s="156" t="s">
        <v>239</v>
      </c>
      <c r="D740" s="5" t="s">
        <v>749</v>
      </c>
      <c r="E740" s="5" t="s">
        <v>746</v>
      </c>
      <c r="F740" s="73">
        <v>700</v>
      </c>
      <c r="G740" s="73">
        <v>700</v>
      </c>
      <c r="H740" s="71" t="s">
        <v>775</v>
      </c>
      <c r="I740" s="73">
        <v>500</v>
      </c>
      <c r="J740" s="71" t="s">
        <v>775</v>
      </c>
      <c r="K740" s="71" t="s">
        <v>775</v>
      </c>
      <c r="L740" s="73">
        <v>200</v>
      </c>
      <c r="M740" s="71" t="s">
        <v>775</v>
      </c>
      <c r="N740" s="156" t="s">
        <v>2533</v>
      </c>
      <c r="O740" s="114"/>
    </row>
    <row r="741" spans="1:15" ht="49.5" customHeight="1" x14ac:dyDescent="0.25">
      <c r="A741" s="156" t="s">
        <v>763</v>
      </c>
      <c r="B741" s="351"/>
      <c r="C741" s="144" t="s">
        <v>344</v>
      </c>
      <c r="D741" s="5">
        <v>2019</v>
      </c>
      <c r="E741" s="5" t="s">
        <v>746</v>
      </c>
      <c r="F741" s="73">
        <v>150</v>
      </c>
      <c r="G741" s="73">
        <v>150</v>
      </c>
      <c r="H741" s="71" t="s">
        <v>775</v>
      </c>
      <c r="I741" s="73">
        <v>150</v>
      </c>
      <c r="J741" s="71" t="s">
        <v>775</v>
      </c>
      <c r="K741" s="71" t="s">
        <v>775</v>
      </c>
      <c r="L741" s="71" t="s">
        <v>775</v>
      </c>
      <c r="M741" s="71" t="s">
        <v>775</v>
      </c>
      <c r="N741" s="156" t="s">
        <v>2533</v>
      </c>
      <c r="O741" s="114"/>
    </row>
    <row r="742" spans="1:15" ht="115.5" customHeight="1" x14ac:dyDescent="0.25">
      <c r="A742" s="156" t="s">
        <v>750</v>
      </c>
      <c r="B742" s="156" t="s">
        <v>702</v>
      </c>
      <c r="C742" s="156" t="s">
        <v>42</v>
      </c>
      <c r="D742" s="5">
        <v>2019</v>
      </c>
      <c r="E742" s="5" t="s">
        <v>746</v>
      </c>
      <c r="F742" s="73">
        <v>420</v>
      </c>
      <c r="G742" s="73">
        <v>420</v>
      </c>
      <c r="H742" s="71" t="s">
        <v>775</v>
      </c>
      <c r="I742" s="73">
        <v>420</v>
      </c>
      <c r="J742" s="71" t="s">
        <v>775</v>
      </c>
      <c r="K742" s="71" t="s">
        <v>775</v>
      </c>
      <c r="L742" s="71" t="s">
        <v>775</v>
      </c>
      <c r="M742" s="71" t="s">
        <v>775</v>
      </c>
      <c r="N742" s="156" t="s">
        <v>2533</v>
      </c>
      <c r="O742" s="114"/>
    </row>
    <row r="743" spans="1:15" ht="63" customHeight="1" x14ac:dyDescent="0.25">
      <c r="A743" s="156" t="s">
        <v>764</v>
      </c>
      <c r="B743" s="156" t="s">
        <v>751</v>
      </c>
      <c r="C743" s="156" t="s">
        <v>752</v>
      </c>
      <c r="D743" s="5">
        <v>2019</v>
      </c>
      <c r="E743" s="5" t="s">
        <v>753</v>
      </c>
      <c r="F743" s="73">
        <v>315.39999999999998</v>
      </c>
      <c r="G743" s="73">
        <v>315.39999999999998</v>
      </c>
      <c r="H743" s="71" t="s">
        <v>775</v>
      </c>
      <c r="I743" s="73">
        <v>315.39999999999998</v>
      </c>
      <c r="J743" s="71" t="s">
        <v>775</v>
      </c>
      <c r="K743" s="71" t="s">
        <v>775</v>
      </c>
      <c r="L743" s="71" t="s">
        <v>775</v>
      </c>
      <c r="M743" s="71" t="s">
        <v>775</v>
      </c>
      <c r="N743" s="156" t="s">
        <v>2534</v>
      </c>
      <c r="O743" s="114"/>
    </row>
    <row r="744" spans="1:15" ht="63" customHeight="1" x14ac:dyDescent="0.25">
      <c r="A744" s="112" t="s">
        <v>765</v>
      </c>
      <c r="B744" s="156" t="s">
        <v>754</v>
      </c>
      <c r="C744" s="144" t="s">
        <v>344</v>
      </c>
      <c r="D744" s="5">
        <v>2019</v>
      </c>
      <c r="E744" s="5" t="s">
        <v>746</v>
      </c>
      <c r="F744" s="73">
        <v>130</v>
      </c>
      <c r="G744" s="73">
        <v>130</v>
      </c>
      <c r="H744" s="71" t="s">
        <v>775</v>
      </c>
      <c r="I744" s="73">
        <v>130</v>
      </c>
      <c r="J744" s="71" t="s">
        <v>775</v>
      </c>
      <c r="K744" s="71" t="s">
        <v>775</v>
      </c>
      <c r="L744" s="71" t="s">
        <v>775</v>
      </c>
      <c r="M744" s="71" t="s">
        <v>775</v>
      </c>
      <c r="N744" s="156" t="s">
        <v>2533</v>
      </c>
      <c r="O744" s="114"/>
    </row>
    <row r="745" spans="1:15" ht="72" customHeight="1" x14ac:dyDescent="0.25">
      <c r="A745" s="156" t="s">
        <v>766</v>
      </c>
      <c r="B745" s="156" t="s">
        <v>476</v>
      </c>
      <c r="C745" s="144" t="s">
        <v>344</v>
      </c>
      <c r="D745" s="5">
        <v>2019</v>
      </c>
      <c r="E745" s="5" t="s">
        <v>755</v>
      </c>
      <c r="F745" s="73">
        <v>604.07299999999998</v>
      </c>
      <c r="G745" s="73">
        <v>604.07299999999998</v>
      </c>
      <c r="H745" s="71" t="s">
        <v>775</v>
      </c>
      <c r="I745" s="73">
        <v>604.07299999999998</v>
      </c>
      <c r="J745" s="71" t="s">
        <v>775</v>
      </c>
      <c r="K745" s="71" t="s">
        <v>775</v>
      </c>
      <c r="L745" s="71" t="s">
        <v>775</v>
      </c>
      <c r="M745" s="71" t="s">
        <v>775</v>
      </c>
      <c r="N745" s="156" t="s">
        <v>2535</v>
      </c>
      <c r="O745" s="114"/>
    </row>
    <row r="746" spans="1:15" ht="43.5" customHeight="1" x14ac:dyDescent="0.25">
      <c r="A746" s="156" t="s">
        <v>767</v>
      </c>
      <c r="B746" s="351" t="s">
        <v>704</v>
      </c>
      <c r="C746" s="144" t="s">
        <v>344</v>
      </c>
      <c r="D746" s="5">
        <v>2019</v>
      </c>
      <c r="E746" s="5" t="s">
        <v>746</v>
      </c>
      <c r="F746" s="73">
        <v>150</v>
      </c>
      <c r="G746" s="73">
        <v>150</v>
      </c>
      <c r="H746" s="71" t="s">
        <v>775</v>
      </c>
      <c r="I746" s="73">
        <v>150</v>
      </c>
      <c r="J746" s="71" t="s">
        <v>775</v>
      </c>
      <c r="K746" s="71" t="s">
        <v>775</v>
      </c>
      <c r="L746" s="71" t="s">
        <v>775</v>
      </c>
      <c r="M746" s="71" t="s">
        <v>775</v>
      </c>
      <c r="N746" s="156" t="s">
        <v>2536</v>
      </c>
      <c r="O746" s="114"/>
    </row>
    <row r="747" spans="1:15" ht="52.5" customHeight="1" x14ac:dyDescent="0.25">
      <c r="A747" s="156" t="s">
        <v>768</v>
      </c>
      <c r="B747" s="351"/>
      <c r="C747" s="144" t="s">
        <v>344</v>
      </c>
      <c r="D747" s="5">
        <v>2019</v>
      </c>
      <c r="E747" s="5" t="s">
        <v>746</v>
      </c>
      <c r="F747" s="73">
        <v>261</v>
      </c>
      <c r="G747" s="73">
        <v>261</v>
      </c>
      <c r="H747" s="71" t="s">
        <v>775</v>
      </c>
      <c r="I747" s="73">
        <v>261</v>
      </c>
      <c r="J747" s="71" t="s">
        <v>775</v>
      </c>
      <c r="K747" s="71" t="s">
        <v>775</v>
      </c>
      <c r="L747" s="71" t="s">
        <v>775</v>
      </c>
      <c r="M747" s="71" t="s">
        <v>775</v>
      </c>
      <c r="N747" s="156" t="s">
        <v>2536</v>
      </c>
      <c r="O747" s="114"/>
    </row>
    <row r="748" spans="1:15" ht="54" customHeight="1" x14ac:dyDescent="0.25">
      <c r="A748" s="156" t="s">
        <v>769</v>
      </c>
      <c r="B748" s="353" t="s">
        <v>756</v>
      </c>
      <c r="C748" s="144" t="s">
        <v>344</v>
      </c>
      <c r="D748" s="5">
        <v>2019</v>
      </c>
      <c r="E748" s="5" t="s">
        <v>753</v>
      </c>
      <c r="F748" s="73">
        <v>175</v>
      </c>
      <c r="G748" s="73">
        <v>175</v>
      </c>
      <c r="H748" s="71" t="s">
        <v>775</v>
      </c>
      <c r="I748" s="73">
        <v>175</v>
      </c>
      <c r="J748" s="71" t="s">
        <v>775</v>
      </c>
      <c r="K748" s="71" t="s">
        <v>775</v>
      </c>
      <c r="L748" s="71" t="s">
        <v>775</v>
      </c>
      <c r="M748" s="71" t="s">
        <v>775</v>
      </c>
      <c r="N748" s="156" t="s">
        <v>2537</v>
      </c>
      <c r="O748" s="114"/>
    </row>
    <row r="749" spans="1:15" ht="63.75" customHeight="1" x14ac:dyDescent="0.25">
      <c r="A749" s="156" t="s">
        <v>770</v>
      </c>
      <c r="B749" s="353"/>
      <c r="C749" s="144" t="s">
        <v>344</v>
      </c>
      <c r="D749" s="5">
        <v>2019</v>
      </c>
      <c r="E749" s="5" t="s">
        <v>746</v>
      </c>
      <c r="F749" s="73">
        <v>150</v>
      </c>
      <c r="G749" s="73">
        <v>150</v>
      </c>
      <c r="H749" s="71" t="s">
        <v>775</v>
      </c>
      <c r="I749" s="73">
        <v>150</v>
      </c>
      <c r="J749" s="71" t="s">
        <v>775</v>
      </c>
      <c r="K749" s="71" t="s">
        <v>775</v>
      </c>
      <c r="L749" s="71" t="s">
        <v>775</v>
      </c>
      <c r="M749" s="71" t="s">
        <v>775</v>
      </c>
      <c r="N749" s="156" t="s">
        <v>2538</v>
      </c>
      <c r="O749" s="114"/>
    </row>
    <row r="750" spans="1:15" ht="76.5" customHeight="1" x14ac:dyDescent="0.25">
      <c r="A750" s="156" t="s">
        <v>771</v>
      </c>
      <c r="B750" s="156" t="s">
        <v>571</v>
      </c>
      <c r="C750" s="144" t="s">
        <v>344</v>
      </c>
      <c r="D750" s="5">
        <v>2019</v>
      </c>
      <c r="E750" s="5" t="s">
        <v>746</v>
      </c>
      <c r="F750" s="73">
        <f>G750</f>
        <v>5124.2860000000001</v>
      </c>
      <c r="G750" s="73">
        <f>J750+I750</f>
        <v>5124.2860000000001</v>
      </c>
      <c r="H750" s="110" t="s">
        <v>778</v>
      </c>
      <c r="I750" s="73">
        <v>512.428</v>
      </c>
      <c r="J750" s="73">
        <v>4611.8580000000002</v>
      </c>
      <c r="K750" s="110" t="s">
        <v>778</v>
      </c>
      <c r="L750" s="110" t="s">
        <v>778</v>
      </c>
      <c r="M750" s="110" t="s">
        <v>778</v>
      </c>
      <c r="N750" s="156" t="s">
        <v>2539</v>
      </c>
      <c r="O750" s="114"/>
    </row>
    <row r="751" spans="1:15" ht="16.5" customHeight="1" x14ac:dyDescent="0.25">
      <c r="A751" s="345" t="s">
        <v>1267</v>
      </c>
      <c r="B751" s="345"/>
      <c r="C751" s="345"/>
      <c r="D751" s="345"/>
      <c r="E751" s="345"/>
      <c r="F751" s="345"/>
      <c r="G751" s="345"/>
      <c r="H751" s="345"/>
      <c r="I751" s="345"/>
      <c r="J751" s="345"/>
      <c r="K751" s="345"/>
      <c r="L751" s="345"/>
      <c r="M751" s="345"/>
      <c r="N751" s="345"/>
      <c r="O751" s="114"/>
    </row>
    <row r="752" spans="1:15" ht="127.5" customHeight="1" x14ac:dyDescent="0.25">
      <c r="A752" s="144" t="s">
        <v>1837</v>
      </c>
      <c r="B752" s="144" t="s">
        <v>1171</v>
      </c>
      <c r="C752" s="144" t="s">
        <v>139</v>
      </c>
      <c r="D752" s="143">
        <v>2019</v>
      </c>
      <c r="E752" s="144" t="s">
        <v>1838</v>
      </c>
      <c r="F752" s="143">
        <v>6526.96</v>
      </c>
      <c r="G752" s="143" t="s">
        <v>1839</v>
      </c>
      <c r="H752" s="143" t="s">
        <v>1839</v>
      </c>
      <c r="I752" s="143" t="s">
        <v>1839</v>
      </c>
      <c r="J752" s="143" t="s">
        <v>1839</v>
      </c>
      <c r="K752" s="143" t="s">
        <v>1839</v>
      </c>
      <c r="L752" s="143" t="s">
        <v>1839</v>
      </c>
      <c r="M752" s="143" t="s">
        <v>1839</v>
      </c>
      <c r="N752" s="143" t="s">
        <v>1839</v>
      </c>
      <c r="O752" s="114"/>
    </row>
    <row r="753" spans="1:15" ht="13.5" customHeight="1" x14ac:dyDescent="0.25">
      <c r="A753" s="386" t="s">
        <v>1268</v>
      </c>
      <c r="B753" s="386"/>
      <c r="C753" s="386"/>
      <c r="D753" s="386"/>
      <c r="E753" s="386"/>
      <c r="F753" s="386"/>
      <c r="G753" s="386"/>
      <c r="H753" s="386"/>
      <c r="I753" s="386"/>
      <c r="J753" s="386"/>
      <c r="K753" s="386"/>
      <c r="L753" s="386"/>
      <c r="M753" s="386"/>
      <c r="N753" s="386"/>
      <c r="O753" s="114"/>
    </row>
    <row r="754" spans="1:15" ht="96.75" customHeight="1" x14ac:dyDescent="0.25">
      <c r="A754" s="152" t="s">
        <v>2054</v>
      </c>
      <c r="B754" s="353" t="s">
        <v>120</v>
      </c>
      <c r="C754" s="144" t="s">
        <v>132</v>
      </c>
      <c r="D754" s="6" t="s">
        <v>116</v>
      </c>
      <c r="E754" s="143" t="s">
        <v>1839</v>
      </c>
      <c r="F754" s="6">
        <v>1222</v>
      </c>
      <c r="G754" s="6">
        <v>1222</v>
      </c>
      <c r="H754" s="6">
        <v>1222</v>
      </c>
      <c r="I754" s="143" t="s">
        <v>1839</v>
      </c>
      <c r="J754" s="143" t="s">
        <v>1839</v>
      </c>
      <c r="K754" s="143" t="s">
        <v>1839</v>
      </c>
      <c r="L754" s="143" t="s">
        <v>1839</v>
      </c>
      <c r="M754" s="143" t="s">
        <v>1839</v>
      </c>
      <c r="N754" s="143" t="s">
        <v>1839</v>
      </c>
      <c r="O754" s="114"/>
    </row>
    <row r="755" spans="1:15" ht="75" customHeight="1" x14ac:dyDescent="0.25">
      <c r="A755" s="152" t="s">
        <v>2055</v>
      </c>
      <c r="B755" s="353"/>
      <c r="C755" s="144" t="s">
        <v>132</v>
      </c>
      <c r="D755" s="6" t="s">
        <v>116</v>
      </c>
      <c r="E755" s="143" t="s">
        <v>1839</v>
      </c>
      <c r="F755" s="6">
        <v>720.38</v>
      </c>
      <c r="G755" s="6">
        <v>720.38</v>
      </c>
      <c r="H755" s="6">
        <v>720.38</v>
      </c>
      <c r="I755" s="143" t="s">
        <v>1839</v>
      </c>
      <c r="J755" s="143" t="s">
        <v>1839</v>
      </c>
      <c r="K755" s="143" t="s">
        <v>1839</v>
      </c>
      <c r="L755" s="143" t="s">
        <v>1839</v>
      </c>
      <c r="M755" s="143" t="s">
        <v>1839</v>
      </c>
      <c r="N755" s="143" t="s">
        <v>1839</v>
      </c>
      <c r="O755" s="114"/>
    </row>
    <row r="756" spans="1:15" ht="75.75" customHeight="1" x14ac:dyDescent="0.25">
      <c r="A756" s="152" t="s">
        <v>2056</v>
      </c>
      <c r="B756" s="353"/>
      <c r="C756" s="144" t="s">
        <v>132</v>
      </c>
      <c r="D756" s="6" t="s">
        <v>116</v>
      </c>
      <c r="E756" s="143" t="s">
        <v>1839</v>
      </c>
      <c r="F756" s="6">
        <v>1338.41</v>
      </c>
      <c r="G756" s="6">
        <v>1338.41</v>
      </c>
      <c r="H756" s="6">
        <v>1338.41</v>
      </c>
      <c r="I756" s="143" t="s">
        <v>1839</v>
      </c>
      <c r="J756" s="143" t="s">
        <v>1839</v>
      </c>
      <c r="K756" s="143" t="s">
        <v>1839</v>
      </c>
      <c r="L756" s="143" t="s">
        <v>1839</v>
      </c>
      <c r="M756" s="143" t="s">
        <v>1839</v>
      </c>
      <c r="N756" s="143" t="s">
        <v>1839</v>
      </c>
      <c r="O756" s="114"/>
    </row>
    <row r="757" spans="1:15" ht="87" customHeight="1" x14ac:dyDescent="0.25">
      <c r="A757" s="152" t="s">
        <v>2057</v>
      </c>
      <c r="B757" s="353"/>
      <c r="C757" s="144" t="s">
        <v>132</v>
      </c>
      <c r="D757" s="6" t="s">
        <v>116</v>
      </c>
      <c r="E757" s="143" t="s">
        <v>1839</v>
      </c>
      <c r="F757" s="6">
        <v>700</v>
      </c>
      <c r="G757" s="6">
        <v>700</v>
      </c>
      <c r="H757" s="6">
        <v>700</v>
      </c>
      <c r="I757" s="143" t="s">
        <v>1839</v>
      </c>
      <c r="J757" s="143" t="s">
        <v>1839</v>
      </c>
      <c r="K757" s="143" t="s">
        <v>1839</v>
      </c>
      <c r="L757" s="143" t="s">
        <v>1839</v>
      </c>
      <c r="M757" s="143" t="s">
        <v>1839</v>
      </c>
      <c r="N757" s="143" t="s">
        <v>1839</v>
      </c>
      <c r="O757" s="114"/>
    </row>
    <row r="758" spans="1:15" ht="75.75" customHeight="1" x14ac:dyDescent="0.25">
      <c r="A758" s="152" t="s">
        <v>2058</v>
      </c>
      <c r="B758" s="353"/>
      <c r="C758" s="144" t="s">
        <v>132</v>
      </c>
      <c r="D758" s="6" t="s">
        <v>116</v>
      </c>
      <c r="E758" s="143" t="s">
        <v>1839</v>
      </c>
      <c r="F758" s="6">
        <v>800</v>
      </c>
      <c r="G758" s="6">
        <v>800</v>
      </c>
      <c r="H758" s="6">
        <v>800</v>
      </c>
      <c r="I758" s="143" t="s">
        <v>1839</v>
      </c>
      <c r="J758" s="143" t="s">
        <v>1839</v>
      </c>
      <c r="K758" s="143" t="s">
        <v>1839</v>
      </c>
      <c r="L758" s="143" t="s">
        <v>1839</v>
      </c>
      <c r="M758" s="143" t="s">
        <v>1839</v>
      </c>
      <c r="N758" s="143" t="s">
        <v>1839</v>
      </c>
      <c r="O758" s="114"/>
    </row>
    <row r="759" spans="1:15" ht="86.25" customHeight="1" x14ac:dyDescent="0.25">
      <c r="A759" s="152" t="s">
        <v>2059</v>
      </c>
      <c r="B759" s="353"/>
      <c r="C759" s="144" t="s">
        <v>132</v>
      </c>
      <c r="D759" s="6" t="s">
        <v>116</v>
      </c>
      <c r="E759" s="143" t="s">
        <v>1839</v>
      </c>
      <c r="F759" s="6">
        <v>1408.5</v>
      </c>
      <c r="G759" s="6">
        <v>1408.5</v>
      </c>
      <c r="H759" s="6">
        <v>1408.5</v>
      </c>
      <c r="I759" s="143" t="s">
        <v>1839</v>
      </c>
      <c r="J759" s="143" t="s">
        <v>1839</v>
      </c>
      <c r="K759" s="143" t="s">
        <v>1839</v>
      </c>
      <c r="L759" s="143" t="s">
        <v>1839</v>
      </c>
      <c r="M759" s="143" t="s">
        <v>1839</v>
      </c>
      <c r="N759" s="143" t="s">
        <v>1839</v>
      </c>
      <c r="O759" s="114"/>
    </row>
    <row r="760" spans="1:15" ht="87.75" customHeight="1" x14ac:dyDescent="0.25">
      <c r="A760" s="152" t="s">
        <v>2060</v>
      </c>
      <c r="B760" s="353"/>
      <c r="C760" s="144" t="s">
        <v>132</v>
      </c>
      <c r="D760" s="6" t="s">
        <v>116</v>
      </c>
      <c r="E760" s="143" t="s">
        <v>1839</v>
      </c>
      <c r="F760" s="6">
        <v>1093</v>
      </c>
      <c r="G760" s="6">
        <v>1093</v>
      </c>
      <c r="H760" s="6">
        <v>1093</v>
      </c>
      <c r="I760" s="143" t="s">
        <v>1839</v>
      </c>
      <c r="J760" s="143" t="s">
        <v>1839</v>
      </c>
      <c r="K760" s="143" t="s">
        <v>1839</v>
      </c>
      <c r="L760" s="143" t="s">
        <v>1839</v>
      </c>
      <c r="M760" s="143" t="s">
        <v>1839</v>
      </c>
      <c r="N760" s="143" t="s">
        <v>1839</v>
      </c>
      <c r="O760" s="114"/>
    </row>
    <row r="761" spans="1:15" ht="86.25" customHeight="1" x14ac:dyDescent="0.25">
      <c r="A761" s="152" t="s">
        <v>2061</v>
      </c>
      <c r="B761" s="353"/>
      <c r="C761" s="144" t="s">
        <v>132</v>
      </c>
      <c r="D761" s="6" t="s">
        <v>116</v>
      </c>
      <c r="E761" s="143" t="s">
        <v>1839</v>
      </c>
      <c r="F761" s="6">
        <v>1061.33</v>
      </c>
      <c r="G761" s="6">
        <v>1061.33</v>
      </c>
      <c r="H761" s="6">
        <v>1061.33</v>
      </c>
      <c r="I761" s="143" t="s">
        <v>1839</v>
      </c>
      <c r="J761" s="143" t="s">
        <v>1839</v>
      </c>
      <c r="K761" s="143" t="s">
        <v>1839</v>
      </c>
      <c r="L761" s="143" t="s">
        <v>1839</v>
      </c>
      <c r="M761" s="143" t="s">
        <v>1839</v>
      </c>
      <c r="N761" s="143" t="s">
        <v>1839</v>
      </c>
      <c r="O761" s="114"/>
    </row>
    <row r="762" spans="1:15" ht="85.5" customHeight="1" x14ac:dyDescent="0.25">
      <c r="A762" s="152" t="s">
        <v>2062</v>
      </c>
      <c r="B762" s="353"/>
      <c r="C762" s="144" t="s">
        <v>132</v>
      </c>
      <c r="D762" s="6" t="s">
        <v>116</v>
      </c>
      <c r="E762" s="143" t="s">
        <v>1839</v>
      </c>
      <c r="F762" s="6">
        <v>946.33</v>
      </c>
      <c r="G762" s="6">
        <v>946.33</v>
      </c>
      <c r="H762" s="6">
        <v>946.33</v>
      </c>
      <c r="I762" s="143" t="s">
        <v>1839</v>
      </c>
      <c r="J762" s="143" t="s">
        <v>1839</v>
      </c>
      <c r="K762" s="143" t="s">
        <v>1839</v>
      </c>
      <c r="L762" s="143" t="s">
        <v>1839</v>
      </c>
      <c r="M762" s="143" t="s">
        <v>1839</v>
      </c>
      <c r="N762" s="143" t="s">
        <v>1839</v>
      </c>
      <c r="O762" s="114"/>
    </row>
    <row r="763" spans="1:15" ht="85.5" customHeight="1" x14ac:dyDescent="0.25">
      <c r="A763" s="152" t="s">
        <v>2063</v>
      </c>
      <c r="B763" s="353"/>
      <c r="C763" s="144" t="s">
        <v>132</v>
      </c>
      <c r="D763" s="6" t="s">
        <v>116</v>
      </c>
      <c r="E763" s="143" t="s">
        <v>1839</v>
      </c>
      <c r="F763" s="6">
        <v>848.99</v>
      </c>
      <c r="G763" s="6">
        <v>848.99</v>
      </c>
      <c r="H763" s="6">
        <v>848.99</v>
      </c>
      <c r="I763" s="143" t="s">
        <v>1839</v>
      </c>
      <c r="J763" s="143" t="s">
        <v>1839</v>
      </c>
      <c r="K763" s="143" t="s">
        <v>1839</v>
      </c>
      <c r="L763" s="143" t="s">
        <v>1839</v>
      </c>
      <c r="M763" s="143" t="s">
        <v>1839</v>
      </c>
      <c r="N763" s="143" t="s">
        <v>1839</v>
      </c>
      <c r="O763" s="114"/>
    </row>
    <row r="764" spans="1:15" ht="75.75" customHeight="1" x14ac:dyDescent="0.25">
      <c r="A764" s="152" t="s">
        <v>2064</v>
      </c>
      <c r="B764" s="353"/>
      <c r="C764" s="144" t="s">
        <v>132</v>
      </c>
      <c r="D764" s="6" t="s">
        <v>116</v>
      </c>
      <c r="E764" s="143" t="s">
        <v>1839</v>
      </c>
      <c r="F764" s="6">
        <v>1000</v>
      </c>
      <c r="G764" s="6">
        <v>1000</v>
      </c>
      <c r="H764" s="6">
        <v>1000</v>
      </c>
      <c r="I764" s="143" t="s">
        <v>1839</v>
      </c>
      <c r="J764" s="143" t="s">
        <v>1839</v>
      </c>
      <c r="K764" s="143" t="s">
        <v>1839</v>
      </c>
      <c r="L764" s="143" t="s">
        <v>1839</v>
      </c>
      <c r="M764" s="143" t="s">
        <v>1839</v>
      </c>
      <c r="N764" s="143" t="s">
        <v>1839</v>
      </c>
      <c r="O764" s="114"/>
    </row>
    <row r="765" spans="1:15" ht="89.25" customHeight="1" x14ac:dyDescent="0.25">
      <c r="A765" s="152" t="s">
        <v>2065</v>
      </c>
      <c r="B765" s="353"/>
      <c r="C765" s="144" t="s">
        <v>132</v>
      </c>
      <c r="D765" s="6" t="s">
        <v>116</v>
      </c>
      <c r="E765" s="143" t="s">
        <v>1839</v>
      </c>
      <c r="F765" s="6">
        <v>780</v>
      </c>
      <c r="G765" s="6">
        <v>780</v>
      </c>
      <c r="H765" s="6">
        <v>780</v>
      </c>
      <c r="I765" s="143" t="s">
        <v>1839</v>
      </c>
      <c r="J765" s="143" t="s">
        <v>1839</v>
      </c>
      <c r="K765" s="143" t="s">
        <v>1839</v>
      </c>
      <c r="L765" s="143" t="s">
        <v>1839</v>
      </c>
      <c r="M765" s="143" t="s">
        <v>1839</v>
      </c>
      <c r="N765" s="143" t="s">
        <v>1839</v>
      </c>
      <c r="O765" s="114"/>
    </row>
    <row r="766" spans="1:15" ht="86.25" customHeight="1" x14ac:dyDescent="0.25">
      <c r="A766" s="152" t="s">
        <v>2066</v>
      </c>
      <c r="B766" s="353"/>
      <c r="C766" s="144" t="s">
        <v>132</v>
      </c>
      <c r="D766" s="6" t="s">
        <v>116</v>
      </c>
      <c r="E766" s="143" t="s">
        <v>1839</v>
      </c>
      <c r="F766" s="6">
        <v>908</v>
      </c>
      <c r="G766" s="6">
        <v>908</v>
      </c>
      <c r="H766" s="6">
        <v>908</v>
      </c>
      <c r="I766" s="143" t="s">
        <v>1839</v>
      </c>
      <c r="J766" s="143" t="s">
        <v>1839</v>
      </c>
      <c r="K766" s="143" t="s">
        <v>1839</v>
      </c>
      <c r="L766" s="143" t="s">
        <v>1839</v>
      </c>
      <c r="M766" s="143" t="s">
        <v>1839</v>
      </c>
      <c r="N766" s="143" t="s">
        <v>1839</v>
      </c>
      <c r="O766" s="114"/>
    </row>
    <row r="767" spans="1:15" ht="65.25" customHeight="1" x14ac:dyDescent="0.25">
      <c r="A767" s="152" t="s">
        <v>2067</v>
      </c>
      <c r="B767" s="353"/>
      <c r="C767" s="144" t="s">
        <v>132</v>
      </c>
      <c r="D767" s="6" t="s">
        <v>116</v>
      </c>
      <c r="E767" s="143" t="s">
        <v>1839</v>
      </c>
      <c r="F767" s="6">
        <v>900</v>
      </c>
      <c r="G767" s="6">
        <v>900</v>
      </c>
      <c r="H767" s="6">
        <v>900</v>
      </c>
      <c r="I767" s="143" t="s">
        <v>1839</v>
      </c>
      <c r="J767" s="143" t="s">
        <v>1839</v>
      </c>
      <c r="K767" s="143" t="s">
        <v>1839</v>
      </c>
      <c r="L767" s="143" t="s">
        <v>1839</v>
      </c>
      <c r="M767" s="143" t="s">
        <v>1839</v>
      </c>
      <c r="N767" s="143" t="s">
        <v>1839</v>
      </c>
      <c r="O767" s="114"/>
    </row>
    <row r="768" spans="1:15" ht="78" customHeight="1" x14ac:dyDescent="0.25">
      <c r="A768" s="152" t="s">
        <v>2068</v>
      </c>
      <c r="B768" s="353"/>
      <c r="C768" s="144" t="s">
        <v>132</v>
      </c>
      <c r="D768" s="6" t="s">
        <v>116</v>
      </c>
      <c r="E768" s="143" t="s">
        <v>1839</v>
      </c>
      <c r="F768" s="6">
        <v>1430.01</v>
      </c>
      <c r="G768" s="6">
        <v>1430.01</v>
      </c>
      <c r="H768" s="6">
        <v>1430.01</v>
      </c>
      <c r="I768" s="143" t="s">
        <v>1839</v>
      </c>
      <c r="J768" s="143" t="s">
        <v>1839</v>
      </c>
      <c r="K768" s="143" t="s">
        <v>1839</v>
      </c>
      <c r="L768" s="143" t="s">
        <v>1839</v>
      </c>
      <c r="M768" s="143" t="s">
        <v>1839</v>
      </c>
      <c r="N768" s="143" t="s">
        <v>1839</v>
      </c>
      <c r="O768" s="114"/>
    </row>
    <row r="769" spans="1:15" ht="138.75" customHeight="1" x14ac:dyDescent="0.25">
      <c r="A769" s="152" t="s">
        <v>2069</v>
      </c>
      <c r="B769" s="152" t="s">
        <v>463</v>
      </c>
      <c r="C769" s="152" t="s">
        <v>2141</v>
      </c>
      <c r="D769" s="6" t="s">
        <v>116</v>
      </c>
      <c r="E769" s="143" t="s">
        <v>1839</v>
      </c>
      <c r="F769" s="6">
        <v>1470</v>
      </c>
      <c r="G769" s="6">
        <v>1470</v>
      </c>
      <c r="H769" s="6">
        <v>1470</v>
      </c>
      <c r="I769" s="143" t="s">
        <v>1839</v>
      </c>
      <c r="J769" s="143" t="s">
        <v>1839</v>
      </c>
      <c r="K769" s="143" t="s">
        <v>1839</v>
      </c>
      <c r="L769" s="143" t="s">
        <v>1839</v>
      </c>
      <c r="M769" s="143" t="s">
        <v>1839</v>
      </c>
      <c r="N769" s="143" t="s">
        <v>1839</v>
      </c>
      <c r="O769" s="114"/>
    </row>
    <row r="770" spans="1:15" ht="67.5" customHeight="1" x14ac:dyDescent="0.25">
      <c r="A770" s="152" t="s">
        <v>2070</v>
      </c>
      <c r="B770" s="353" t="s">
        <v>2071</v>
      </c>
      <c r="C770" s="144" t="s">
        <v>51</v>
      </c>
      <c r="D770" s="6" t="s">
        <v>116</v>
      </c>
      <c r="E770" s="143" t="s">
        <v>1839</v>
      </c>
      <c r="F770" s="6">
        <v>290</v>
      </c>
      <c r="G770" s="6">
        <v>290</v>
      </c>
      <c r="H770" s="6">
        <v>290</v>
      </c>
      <c r="I770" s="143" t="s">
        <v>1839</v>
      </c>
      <c r="J770" s="143" t="s">
        <v>1839</v>
      </c>
      <c r="K770" s="143" t="s">
        <v>1839</v>
      </c>
      <c r="L770" s="143" t="s">
        <v>1839</v>
      </c>
      <c r="M770" s="143" t="s">
        <v>1839</v>
      </c>
      <c r="N770" s="143" t="s">
        <v>1839</v>
      </c>
      <c r="O770" s="114"/>
    </row>
    <row r="771" spans="1:15" ht="66" customHeight="1" x14ac:dyDescent="0.25">
      <c r="A771" s="152" t="s">
        <v>2072</v>
      </c>
      <c r="B771" s="353"/>
      <c r="C771" s="144" t="s">
        <v>51</v>
      </c>
      <c r="D771" s="6" t="s">
        <v>116</v>
      </c>
      <c r="E771" s="143" t="s">
        <v>1839</v>
      </c>
      <c r="F771" s="6">
        <v>290</v>
      </c>
      <c r="G771" s="6">
        <v>290</v>
      </c>
      <c r="H771" s="6">
        <v>290</v>
      </c>
      <c r="I771" s="143" t="s">
        <v>1839</v>
      </c>
      <c r="J771" s="143" t="s">
        <v>1839</v>
      </c>
      <c r="K771" s="143" t="s">
        <v>1839</v>
      </c>
      <c r="L771" s="143" t="s">
        <v>1839</v>
      </c>
      <c r="M771" s="143" t="s">
        <v>1839</v>
      </c>
      <c r="N771" s="143" t="s">
        <v>1839</v>
      </c>
      <c r="O771" s="114"/>
    </row>
    <row r="772" spans="1:15" ht="151.5" customHeight="1" x14ac:dyDescent="0.25">
      <c r="A772" s="152" t="s">
        <v>2073</v>
      </c>
      <c r="B772" s="353"/>
      <c r="C772" s="144" t="s">
        <v>51</v>
      </c>
      <c r="D772" s="6" t="s">
        <v>116</v>
      </c>
      <c r="E772" s="143" t="s">
        <v>1839</v>
      </c>
      <c r="F772" s="6">
        <v>1489</v>
      </c>
      <c r="G772" s="6">
        <v>1489</v>
      </c>
      <c r="H772" s="6">
        <v>1489</v>
      </c>
      <c r="I772" s="143" t="s">
        <v>1839</v>
      </c>
      <c r="J772" s="143" t="s">
        <v>1839</v>
      </c>
      <c r="K772" s="143" t="s">
        <v>1839</v>
      </c>
      <c r="L772" s="143" t="s">
        <v>1839</v>
      </c>
      <c r="M772" s="143" t="s">
        <v>1839</v>
      </c>
      <c r="N772" s="143" t="s">
        <v>1839</v>
      </c>
      <c r="O772" s="114"/>
    </row>
    <row r="773" spans="1:15" ht="66" customHeight="1" x14ac:dyDescent="0.25">
      <c r="A773" s="152" t="s">
        <v>2074</v>
      </c>
      <c r="B773" s="353"/>
      <c r="C773" s="144" t="s">
        <v>51</v>
      </c>
      <c r="D773" s="6" t="s">
        <v>116</v>
      </c>
      <c r="E773" s="143" t="s">
        <v>1839</v>
      </c>
      <c r="F773" s="6">
        <v>262</v>
      </c>
      <c r="G773" s="6">
        <v>262</v>
      </c>
      <c r="H773" s="6">
        <v>262</v>
      </c>
      <c r="I773" s="143" t="s">
        <v>1839</v>
      </c>
      <c r="J773" s="143" t="s">
        <v>1839</v>
      </c>
      <c r="K773" s="143" t="s">
        <v>1839</v>
      </c>
      <c r="L773" s="143" t="s">
        <v>1839</v>
      </c>
      <c r="M773" s="143" t="s">
        <v>1839</v>
      </c>
      <c r="N773" s="143" t="s">
        <v>1839</v>
      </c>
      <c r="O773" s="114"/>
    </row>
    <row r="774" spans="1:15" ht="64.5" customHeight="1" x14ac:dyDescent="0.25">
      <c r="A774" s="152" t="s">
        <v>2075</v>
      </c>
      <c r="B774" s="353"/>
      <c r="C774" s="144" t="s">
        <v>51</v>
      </c>
      <c r="D774" s="6" t="s">
        <v>116</v>
      </c>
      <c r="E774" s="143" t="s">
        <v>1839</v>
      </c>
      <c r="F774" s="6">
        <v>800</v>
      </c>
      <c r="G774" s="6">
        <v>800</v>
      </c>
      <c r="H774" s="6">
        <v>800</v>
      </c>
      <c r="I774" s="143" t="s">
        <v>1839</v>
      </c>
      <c r="J774" s="143" t="s">
        <v>1839</v>
      </c>
      <c r="K774" s="143" t="s">
        <v>1839</v>
      </c>
      <c r="L774" s="143" t="s">
        <v>1839</v>
      </c>
      <c r="M774" s="143" t="s">
        <v>1839</v>
      </c>
      <c r="N774" s="143" t="s">
        <v>1839</v>
      </c>
      <c r="O774" s="114"/>
    </row>
    <row r="775" spans="1:15" ht="75" customHeight="1" x14ac:dyDescent="0.25">
      <c r="A775" s="152" t="s">
        <v>2076</v>
      </c>
      <c r="B775" s="353"/>
      <c r="C775" s="144" t="s">
        <v>51</v>
      </c>
      <c r="D775" s="6" t="s">
        <v>116</v>
      </c>
      <c r="E775" s="143" t="s">
        <v>1839</v>
      </c>
      <c r="F775" s="6">
        <v>288</v>
      </c>
      <c r="G775" s="6">
        <v>288</v>
      </c>
      <c r="H775" s="6">
        <v>288</v>
      </c>
      <c r="I775" s="143" t="s">
        <v>1839</v>
      </c>
      <c r="J775" s="143" t="s">
        <v>1839</v>
      </c>
      <c r="K775" s="143" t="s">
        <v>1839</v>
      </c>
      <c r="L775" s="143" t="s">
        <v>1839</v>
      </c>
      <c r="M775" s="143" t="s">
        <v>1839</v>
      </c>
      <c r="N775" s="143" t="s">
        <v>1839</v>
      </c>
      <c r="O775" s="114"/>
    </row>
    <row r="776" spans="1:15" ht="26.25" customHeight="1" x14ac:dyDescent="0.25">
      <c r="A776" s="152" t="s">
        <v>2077</v>
      </c>
      <c r="B776" s="353"/>
      <c r="C776" s="144" t="s">
        <v>51</v>
      </c>
      <c r="D776" s="6" t="s">
        <v>116</v>
      </c>
      <c r="E776" s="143" t="s">
        <v>1839</v>
      </c>
      <c r="F776" s="6">
        <v>270</v>
      </c>
      <c r="G776" s="6">
        <v>270</v>
      </c>
      <c r="H776" s="6">
        <v>270</v>
      </c>
      <c r="I776" s="143" t="s">
        <v>1839</v>
      </c>
      <c r="J776" s="143" t="s">
        <v>1839</v>
      </c>
      <c r="K776" s="143" t="s">
        <v>1839</v>
      </c>
      <c r="L776" s="143" t="s">
        <v>1839</v>
      </c>
      <c r="M776" s="143" t="s">
        <v>1839</v>
      </c>
      <c r="N776" s="143" t="s">
        <v>1839</v>
      </c>
      <c r="O776" s="114"/>
    </row>
    <row r="777" spans="1:15" ht="26.25" customHeight="1" x14ac:dyDescent="0.25">
      <c r="A777" s="152" t="s">
        <v>2078</v>
      </c>
      <c r="B777" s="353"/>
      <c r="C777" s="144" t="s">
        <v>51</v>
      </c>
      <c r="D777" s="6" t="s">
        <v>116</v>
      </c>
      <c r="E777" s="143" t="s">
        <v>1839</v>
      </c>
      <c r="F777" s="6">
        <v>650</v>
      </c>
      <c r="G777" s="6">
        <v>650</v>
      </c>
      <c r="H777" s="6">
        <v>650</v>
      </c>
      <c r="I777" s="143" t="s">
        <v>1839</v>
      </c>
      <c r="J777" s="143" t="s">
        <v>1839</v>
      </c>
      <c r="K777" s="143" t="s">
        <v>1839</v>
      </c>
      <c r="L777" s="143" t="s">
        <v>1839</v>
      </c>
      <c r="M777" s="143" t="s">
        <v>1839</v>
      </c>
      <c r="N777" s="143" t="s">
        <v>1839</v>
      </c>
      <c r="O777" s="114"/>
    </row>
    <row r="778" spans="1:15" ht="26.25" customHeight="1" x14ac:dyDescent="0.25">
      <c r="A778" s="152" t="s">
        <v>2079</v>
      </c>
      <c r="B778" s="353"/>
      <c r="C778" s="144" t="s">
        <v>51</v>
      </c>
      <c r="D778" s="6" t="s">
        <v>116</v>
      </c>
      <c r="E778" s="143" t="s">
        <v>1839</v>
      </c>
      <c r="F778" s="6">
        <v>1200</v>
      </c>
      <c r="G778" s="6">
        <v>1200</v>
      </c>
      <c r="H778" s="6">
        <v>1200</v>
      </c>
      <c r="I778" s="143" t="s">
        <v>1839</v>
      </c>
      <c r="J778" s="143" t="s">
        <v>1839</v>
      </c>
      <c r="K778" s="143" t="s">
        <v>1839</v>
      </c>
      <c r="L778" s="143" t="s">
        <v>1839</v>
      </c>
      <c r="M778" s="143" t="s">
        <v>1839</v>
      </c>
      <c r="N778" s="143" t="s">
        <v>1839</v>
      </c>
      <c r="O778" s="114"/>
    </row>
    <row r="779" spans="1:15" ht="26.25" customHeight="1" x14ac:dyDescent="0.25">
      <c r="A779" s="152" t="s">
        <v>2080</v>
      </c>
      <c r="B779" s="353"/>
      <c r="C779" s="144" t="s">
        <v>51</v>
      </c>
      <c r="D779" s="6" t="s">
        <v>116</v>
      </c>
      <c r="E779" s="143" t="s">
        <v>1839</v>
      </c>
      <c r="F779" s="6">
        <v>290</v>
      </c>
      <c r="G779" s="6">
        <v>290</v>
      </c>
      <c r="H779" s="6">
        <v>290</v>
      </c>
      <c r="I779" s="143" t="s">
        <v>1839</v>
      </c>
      <c r="J779" s="143" t="s">
        <v>1839</v>
      </c>
      <c r="K779" s="143" t="s">
        <v>1839</v>
      </c>
      <c r="L779" s="143" t="s">
        <v>1839</v>
      </c>
      <c r="M779" s="143" t="s">
        <v>1839</v>
      </c>
      <c r="N779" s="143" t="s">
        <v>1839</v>
      </c>
      <c r="O779" s="114"/>
    </row>
    <row r="780" spans="1:15" ht="75.75" customHeight="1" x14ac:dyDescent="0.25">
      <c r="A780" s="152" t="s">
        <v>2081</v>
      </c>
      <c r="B780" s="1" t="s">
        <v>2044</v>
      </c>
      <c r="C780" s="152" t="s">
        <v>42</v>
      </c>
      <c r="D780" s="6" t="s">
        <v>116</v>
      </c>
      <c r="E780" s="143" t="s">
        <v>1839</v>
      </c>
      <c r="F780" s="6">
        <v>2000</v>
      </c>
      <c r="G780" s="6">
        <v>2000</v>
      </c>
      <c r="H780" s="6">
        <v>2000</v>
      </c>
      <c r="I780" s="143" t="s">
        <v>1839</v>
      </c>
      <c r="J780" s="143" t="s">
        <v>1839</v>
      </c>
      <c r="K780" s="143" t="s">
        <v>1839</v>
      </c>
      <c r="L780" s="143" t="s">
        <v>1839</v>
      </c>
      <c r="M780" s="143" t="s">
        <v>1839</v>
      </c>
      <c r="N780" s="143" t="s">
        <v>1839</v>
      </c>
      <c r="O780" s="114"/>
    </row>
    <row r="781" spans="1:15" ht="75.75" customHeight="1" x14ac:dyDescent="0.25">
      <c r="A781" s="152" t="s">
        <v>2082</v>
      </c>
      <c r="B781" s="1"/>
      <c r="C781" s="152" t="s">
        <v>42</v>
      </c>
      <c r="D781" s="6" t="s">
        <v>116</v>
      </c>
      <c r="E781" s="143" t="s">
        <v>1839</v>
      </c>
      <c r="F781" s="6">
        <v>1485</v>
      </c>
      <c r="G781" s="6">
        <v>1485</v>
      </c>
      <c r="H781" s="6">
        <v>1485</v>
      </c>
      <c r="I781" s="143" t="s">
        <v>1839</v>
      </c>
      <c r="J781" s="143" t="s">
        <v>1839</v>
      </c>
      <c r="K781" s="143" t="s">
        <v>1839</v>
      </c>
      <c r="L781" s="143" t="s">
        <v>1839</v>
      </c>
      <c r="M781" s="143" t="s">
        <v>1839</v>
      </c>
      <c r="N781" s="143" t="s">
        <v>1839</v>
      </c>
      <c r="O781" s="114"/>
    </row>
    <row r="782" spans="1:15" ht="65.25" customHeight="1" x14ac:dyDescent="0.25">
      <c r="A782" s="152" t="s">
        <v>2083</v>
      </c>
      <c r="B782" s="1"/>
      <c r="C782" s="152" t="s">
        <v>42</v>
      </c>
      <c r="D782" s="6" t="s">
        <v>116</v>
      </c>
      <c r="E782" s="143" t="s">
        <v>1839</v>
      </c>
      <c r="F782" s="6">
        <v>1936.703</v>
      </c>
      <c r="G782" s="6">
        <v>1936.703</v>
      </c>
      <c r="H782" s="6">
        <v>1936.703</v>
      </c>
      <c r="I782" s="143" t="s">
        <v>1839</v>
      </c>
      <c r="J782" s="143" t="s">
        <v>1839</v>
      </c>
      <c r="K782" s="143" t="s">
        <v>1839</v>
      </c>
      <c r="L782" s="143" t="s">
        <v>1839</v>
      </c>
      <c r="M782" s="143" t="s">
        <v>1839</v>
      </c>
      <c r="N782" s="143" t="s">
        <v>1839</v>
      </c>
      <c r="O782" s="114"/>
    </row>
    <row r="783" spans="1:15" ht="76.5" customHeight="1" x14ac:dyDescent="0.25">
      <c r="A783" s="152" t="s">
        <v>2084</v>
      </c>
      <c r="B783" s="1"/>
      <c r="C783" s="152" t="s">
        <v>42</v>
      </c>
      <c r="D783" s="6" t="s">
        <v>116</v>
      </c>
      <c r="E783" s="143" t="s">
        <v>1839</v>
      </c>
      <c r="F783" s="6">
        <v>1000</v>
      </c>
      <c r="G783" s="6">
        <v>1000</v>
      </c>
      <c r="H783" s="6">
        <v>1000</v>
      </c>
      <c r="I783" s="143" t="s">
        <v>1839</v>
      </c>
      <c r="J783" s="143" t="s">
        <v>1839</v>
      </c>
      <c r="K783" s="143" t="s">
        <v>1839</v>
      </c>
      <c r="L783" s="143" t="s">
        <v>1839</v>
      </c>
      <c r="M783" s="143" t="s">
        <v>1839</v>
      </c>
      <c r="N783" s="143" t="s">
        <v>1839</v>
      </c>
      <c r="O783" s="114"/>
    </row>
    <row r="784" spans="1:15" ht="66.75" customHeight="1" x14ac:dyDescent="0.25">
      <c r="A784" s="152" t="s">
        <v>2085</v>
      </c>
      <c r="B784" s="1"/>
      <c r="C784" s="152" t="s">
        <v>42</v>
      </c>
      <c r="D784" s="6" t="s">
        <v>116</v>
      </c>
      <c r="E784" s="143" t="s">
        <v>1839</v>
      </c>
      <c r="F784" s="6">
        <v>1500</v>
      </c>
      <c r="G784" s="6">
        <v>1500</v>
      </c>
      <c r="H784" s="6">
        <v>1500</v>
      </c>
      <c r="I784" s="143" t="s">
        <v>1839</v>
      </c>
      <c r="J784" s="143" t="s">
        <v>1839</v>
      </c>
      <c r="K784" s="143" t="s">
        <v>1839</v>
      </c>
      <c r="L784" s="143" t="s">
        <v>1839</v>
      </c>
      <c r="M784" s="143" t="s">
        <v>1839</v>
      </c>
      <c r="N784" s="143" t="s">
        <v>1839</v>
      </c>
      <c r="O784" s="114"/>
    </row>
    <row r="785" spans="1:15" ht="66" customHeight="1" x14ac:dyDescent="0.25">
      <c r="A785" s="152" t="s">
        <v>2086</v>
      </c>
      <c r="B785" s="1"/>
      <c r="C785" s="152" t="s">
        <v>42</v>
      </c>
      <c r="D785" s="6" t="s">
        <v>116</v>
      </c>
      <c r="E785" s="143" t="s">
        <v>1839</v>
      </c>
      <c r="F785" s="6">
        <v>947.65300000000002</v>
      </c>
      <c r="G785" s="6">
        <v>947.65300000000002</v>
      </c>
      <c r="H785" s="6">
        <v>947.65300000000002</v>
      </c>
      <c r="I785" s="143" t="s">
        <v>1839</v>
      </c>
      <c r="J785" s="143" t="s">
        <v>1839</v>
      </c>
      <c r="K785" s="143" t="s">
        <v>1839</v>
      </c>
      <c r="L785" s="143" t="s">
        <v>1839</v>
      </c>
      <c r="M785" s="143" t="s">
        <v>1839</v>
      </c>
      <c r="N785" s="143" t="s">
        <v>1839</v>
      </c>
      <c r="O785" s="114"/>
    </row>
    <row r="786" spans="1:15" ht="86.25" customHeight="1" x14ac:dyDescent="0.25">
      <c r="A786" s="152" t="s">
        <v>2087</v>
      </c>
      <c r="B786" s="152" t="s">
        <v>2088</v>
      </c>
      <c r="C786" s="152" t="s">
        <v>2540</v>
      </c>
      <c r="D786" s="6" t="s">
        <v>116</v>
      </c>
      <c r="E786" s="143" t="s">
        <v>1839</v>
      </c>
      <c r="F786" s="6">
        <v>1485</v>
      </c>
      <c r="G786" s="6">
        <v>1485</v>
      </c>
      <c r="H786" s="6">
        <v>1485</v>
      </c>
      <c r="I786" s="143" t="s">
        <v>1839</v>
      </c>
      <c r="J786" s="143" t="s">
        <v>1839</v>
      </c>
      <c r="K786" s="143" t="s">
        <v>1839</v>
      </c>
      <c r="L786" s="143" t="s">
        <v>1839</v>
      </c>
      <c r="M786" s="143" t="s">
        <v>1839</v>
      </c>
      <c r="N786" s="143" t="s">
        <v>1839</v>
      </c>
      <c r="O786" s="114"/>
    </row>
    <row r="787" spans="1:15" ht="98.25" customHeight="1" x14ac:dyDescent="0.25">
      <c r="A787" s="152" t="s">
        <v>2089</v>
      </c>
      <c r="B787" s="144" t="s">
        <v>2036</v>
      </c>
      <c r="C787" s="144" t="s">
        <v>344</v>
      </c>
      <c r="D787" s="6" t="s">
        <v>116</v>
      </c>
      <c r="E787" s="143" t="s">
        <v>1839</v>
      </c>
      <c r="F787" s="6">
        <v>1500</v>
      </c>
      <c r="G787" s="6">
        <v>1500</v>
      </c>
      <c r="H787" s="6">
        <v>1500</v>
      </c>
      <c r="I787" s="143" t="s">
        <v>1839</v>
      </c>
      <c r="J787" s="143" t="s">
        <v>1839</v>
      </c>
      <c r="K787" s="143" t="s">
        <v>1839</v>
      </c>
      <c r="L787" s="143" t="s">
        <v>1839</v>
      </c>
      <c r="M787" s="143" t="s">
        <v>1839</v>
      </c>
      <c r="N787" s="143" t="s">
        <v>1839</v>
      </c>
      <c r="O787" s="114"/>
    </row>
    <row r="788" spans="1:15" ht="73.5" customHeight="1" x14ac:dyDescent="0.25">
      <c r="A788" s="152" t="s">
        <v>2090</v>
      </c>
      <c r="B788" s="1" t="s">
        <v>704</v>
      </c>
      <c r="C788" s="144" t="s">
        <v>344</v>
      </c>
      <c r="D788" s="6" t="s">
        <v>116</v>
      </c>
      <c r="E788" s="143" t="s">
        <v>1839</v>
      </c>
      <c r="F788" s="6">
        <v>289</v>
      </c>
      <c r="G788" s="6">
        <v>289</v>
      </c>
      <c r="H788" s="6">
        <v>289</v>
      </c>
      <c r="I788" s="143" t="s">
        <v>1839</v>
      </c>
      <c r="J788" s="143" t="s">
        <v>1839</v>
      </c>
      <c r="K788" s="143" t="s">
        <v>1839</v>
      </c>
      <c r="L788" s="143" t="s">
        <v>1839</v>
      </c>
      <c r="M788" s="143" t="s">
        <v>1839</v>
      </c>
      <c r="N788" s="143" t="s">
        <v>1839</v>
      </c>
      <c r="O788" s="114"/>
    </row>
    <row r="789" spans="1:15" ht="76.5" customHeight="1" x14ac:dyDescent="0.25">
      <c r="A789" s="152" t="s">
        <v>2091</v>
      </c>
      <c r="B789" s="1"/>
      <c r="C789" s="144" t="s">
        <v>344</v>
      </c>
      <c r="D789" s="6" t="s">
        <v>116</v>
      </c>
      <c r="E789" s="143" t="s">
        <v>1839</v>
      </c>
      <c r="F789" s="6">
        <v>291</v>
      </c>
      <c r="G789" s="6">
        <v>291</v>
      </c>
      <c r="H789" s="6">
        <v>291</v>
      </c>
      <c r="I789" s="143" t="s">
        <v>1839</v>
      </c>
      <c r="J789" s="143" t="s">
        <v>1839</v>
      </c>
      <c r="K789" s="143" t="s">
        <v>1839</v>
      </c>
      <c r="L789" s="143" t="s">
        <v>1839</v>
      </c>
      <c r="M789" s="143" t="s">
        <v>1839</v>
      </c>
      <c r="N789" s="143" t="s">
        <v>1839</v>
      </c>
      <c r="O789" s="114"/>
    </row>
    <row r="790" spans="1:15" ht="15" customHeight="1" x14ac:dyDescent="0.25">
      <c r="A790" s="345" t="s">
        <v>1120</v>
      </c>
      <c r="B790" s="345"/>
      <c r="C790" s="345"/>
      <c r="D790" s="345"/>
      <c r="E790" s="345"/>
      <c r="F790" s="345"/>
      <c r="G790" s="345"/>
      <c r="H790" s="345"/>
      <c r="I790" s="345"/>
      <c r="J790" s="345"/>
      <c r="K790" s="345"/>
      <c r="L790" s="345"/>
      <c r="M790" s="345"/>
      <c r="N790" s="345"/>
      <c r="O790" s="114"/>
    </row>
    <row r="791" spans="1:15" ht="92.25" customHeight="1" x14ac:dyDescent="0.25">
      <c r="A791" s="144" t="s">
        <v>1165</v>
      </c>
      <c r="B791" s="351" t="s">
        <v>1171</v>
      </c>
      <c r="C791" s="144" t="s">
        <v>60</v>
      </c>
      <c r="D791" s="143">
        <v>2019</v>
      </c>
      <c r="E791" s="143" t="s">
        <v>1166</v>
      </c>
      <c r="F791" s="143">
        <v>6648.4</v>
      </c>
      <c r="G791" s="143" t="s">
        <v>775</v>
      </c>
      <c r="H791" s="53">
        <v>6648.4</v>
      </c>
      <c r="I791" s="143" t="s">
        <v>1809</v>
      </c>
      <c r="J791" s="143" t="s">
        <v>1810</v>
      </c>
      <c r="K791" s="143" t="s">
        <v>775</v>
      </c>
      <c r="L791" s="143" t="s">
        <v>775</v>
      </c>
      <c r="M791" s="143" t="s">
        <v>775</v>
      </c>
      <c r="N791" s="144" t="s">
        <v>1167</v>
      </c>
      <c r="O791" s="114"/>
    </row>
    <row r="792" spans="1:15" ht="93.75" customHeight="1" x14ac:dyDescent="0.25">
      <c r="A792" s="144" t="s">
        <v>1168</v>
      </c>
      <c r="B792" s="351"/>
      <c r="C792" s="144" t="s">
        <v>60</v>
      </c>
      <c r="D792" s="143">
        <v>2019</v>
      </c>
      <c r="E792" s="143" t="s">
        <v>1166</v>
      </c>
      <c r="F792" s="143">
        <v>6538.4</v>
      </c>
      <c r="G792" s="143" t="s">
        <v>775</v>
      </c>
      <c r="H792" s="53">
        <v>6538.4</v>
      </c>
      <c r="I792" s="143" t="s">
        <v>1811</v>
      </c>
      <c r="J792" s="143" t="s">
        <v>1812</v>
      </c>
      <c r="K792" s="143" t="s">
        <v>775</v>
      </c>
      <c r="L792" s="143" t="s">
        <v>775</v>
      </c>
      <c r="M792" s="143" t="s">
        <v>775</v>
      </c>
      <c r="N792" s="144" t="s">
        <v>1167</v>
      </c>
      <c r="O792" s="114"/>
    </row>
    <row r="793" spans="1:15" ht="92.25" customHeight="1" x14ac:dyDescent="0.25">
      <c r="A793" s="144" t="s">
        <v>1169</v>
      </c>
      <c r="B793" s="351"/>
      <c r="C793" s="144" t="s">
        <v>60</v>
      </c>
      <c r="D793" s="143">
        <v>2019</v>
      </c>
      <c r="E793" s="143" t="s">
        <v>1166</v>
      </c>
      <c r="F793" s="143">
        <v>6538.4</v>
      </c>
      <c r="G793" s="143" t="s">
        <v>775</v>
      </c>
      <c r="H793" s="53">
        <v>6538.4</v>
      </c>
      <c r="I793" s="143" t="s">
        <v>1811</v>
      </c>
      <c r="J793" s="143" t="s">
        <v>1812</v>
      </c>
      <c r="K793" s="143" t="s">
        <v>775</v>
      </c>
      <c r="L793" s="143" t="s">
        <v>775</v>
      </c>
      <c r="M793" s="143" t="s">
        <v>775</v>
      </c>
      <c r="N793" s="144" t="s">
        <v>1167</v>
      </c>
      <c r="O793" s="114"/>
    </row>
    <row r="794" spans="1:15" ht="114.75" customHeight="1" x14ac:dyDescent="0.25">
      <c r="A794" s="144" t="s">
        <v>1173</v>
      </c>
      <c r="B794" s="156" t="s">
        <v>1172</v>
      </c>
      <c r="C794" s="144" t="s">
        <v>51</v>
      </c>
      <c r="D794" s="143">
        <v>2019</v>
      </c>
      <c r="E794" s="143" t="s">
        <v>1166</v>
      </c>
      <c r="F794" s="143">
        <v>1448.2</v>
      </c>
      <c r="G794" s="143" t="s">
        <v>775</v>
      </c>
      <c r="H794" s="53">
        <v>1448.2</v>
      </c>
      <c r="I794" s="143" t="s">
        <v>1813</v>
      </c>
      <c r="J794" s="143" t="s">
        <v>1814</v>
      </c>
      <c r="K794" s="143" t="s">
        <v>775</v>
      </c>
      <c r="L794" s="143" t="s">
        <v>775</v>
      </c>
      <c r="M794" s="143" t="s">
        <v>775</v>
      </c>
      <c r="N794" s="144" t="s">
        <v>1170</v>
      </c>
      <c r="O794" s="114"/>
    </row>
    <row r="795" spans="1:15" ht="15" customHeight="1" x14ac:dyDescent="0.25">
      <c r="A795" s="345" t="s">
        <v>902</v>
      </c>
      <c r="B795" s="345"/>
      <c r="C795" s="345"/>
      <c r="D795" s="345"/>
      <c r="E795" s="345"/>
      <c r="F795" s="345"/>
      <c r="G795" s="345"/>
      <c r="H795" s="345"/>
      <c r="I795" s="345"/>
      <c r="J795" s="345"/>
      <c r="K795" s="345"/>
      <c r="L795" s="345"/>
      <c r="M795" s="345"/>
      <c r="N795" s="345"/>
      <c r="O795" s="114"/>
    </row>
    <row r="796" spans="1:15" ht="125.25" customHeight="1" x14ac:dyDescent="0.25">
      <c r="A796" s="151" t="s">
        <v>927</v>
      </c>
      <c r="B796" s="144" t="s">
        <v>697</v>
      </c>
      <c r="C796" s="144" t="s">
        <v>42</v>
      </c>
      <c r="D796" s="143" t="s">
        <v>141</v>
      </c>
      <c r="E796" s="143" t="s">
        <v>775</v>
      </c>
      <c r="F796" s="143">
        <v>1499.9</v>
      </c>
      <c r="G796" s="110" t="s">
        <v>775</v>
      </c>
      <c r="H796" s="110" t="s">
        <v>775</v>
      </c>
      <c r="I796" s="110" t="s">
        <v>775</v>
      </c>
      <c r="J796" s="110" t="s">
        <v>775</v>
      </c>
      <c r="K796" s="110" t="s">
        <v>775</v>
      </c>
      <c r="L796" s="110" t="s">
        <v>775</v>
      </c>
      <c r="M796" s="110" t="s">
        <v>775</v>
      </c>
      <c r="N796" s="110" t="s">
        <v>775</v>
      </c>
      <c r="O796" s="114"/>
    </row>
    <row r="797" spans="1:15" ht="92.25" customHeight="1" x14ac:dyDescent="0.25">
      <c r="A797" s="78" t="s">
        <v>932</v>
      </c>
      <c r="B797" s="353" t="s">
        <v>908</v>
      </c>
      <c r="C797" s="144" t="s">
        <v>51</v>
      </c>
      <c r="D797" s="143" t="s">
        <v>141</v>
      </c>
      <c r="E797" s="143" t="s">
        <v>775</v>
      </c>
      <c r="F797" s="143">
        <v>1499.9</v>
      </c>
      <c r="G797" s="110" t="s">
        <v>775</v>
      </c>
      <c r="H797" s="110" t="s">
        <v>775</v>
      </c>
      <c r="I797" s="110" t="s">
        <v>775</v>
      </c>
      <c r="J797" s="110" t="s">
        <v>775</v>
      </c>
      <c r="K797" s="110" t="s">
        <v>775</v>
      </c>
      <c r="L797" s="110" t="s">
        <v>775</v>
      </c>
      <c r="M797" s="110" t="s">
        <v>775</v>
      </c>
      <c r="N797" s="110" t="s">
        <v>775</v>
      </c>
      <c r="O797" s="114"/>
    </row>
    <row r="798" spans="1:15" ht="55.5" customHeight="1" x14ac:dyDescent="0.25">
      <c r="A798" s="152" t="s">
        <v>933</v>
      </c>
      <c r="B798" s="353"/>
      <c r="C798" s="144" t="s">
        <v>51</v>
      </c>
      <c r="D798" s="143" t="s">
        <v>141</v>
      </c>
      <c r="E798" s="143" t="s">
        <v>775</v>
      </c>
      <c r="F798" s="143">
        <v>299.89999999999998</v>
      </c>
      <c r="G798" s="110" t="s">
        <v>775</v>
      </c>
      <c r="H798" s="110" t="s">
        <v>775</v>
      </c>
      <c r="I798" s="110" t="s">
        <v>775</v>
      </c>
      <c r="J798" s="110" t="s">
        <v>775</v>
      </c>
      <c r="K798" s="110" t="s">
        <v>775</v>
      </c>
      <c r="L798" s="110" t="s">
        <v>775</v>
      </c>
      <c r="M798" s="110" t="s">
        <v>775</v>
      </c>
      <c r="N798" s="110" t="s">
        <v>775</v>
      </c>
      <c r="O798" s="114"/>
    </row>
    <row r="799" spans="1:15" ht="87" customHeight="1" x14ac:dyDescent="0.25">
      <c r="A799" s="152" t="s">
        <v>934</v>
      </c>
      <c r="B799" s="353"/>
      <c r="C799" s="144" t="s">
        <v>51</v>
      </c>
      <c r="D799" s="143" t="s">
        <v>141</v>
      </c>
      <c r="E799" s="143" t="s">
        <v>775</v>
      </c>
      <c r="F799" s="143">
        <v>1499.9</v>
      </c>
      <c r="G799" s="110" t="s">
        <v>775</v>
      </c>
      <c r="H799" s="110" t="s">
        <v>775</v>
      </c>
      <c r="I799" s="110" t="s">
        <v>775</v>
      </c>
      <c r="J799" s="110" t="s">
        <v>775</v>
      </c>
      <c r="K799" s="110" t="s">
        <v>775</v>
      </c>
      <c r="L799" s="110" t="s">
        <v>775</v>
      </c>
      <c r="M799" s="110" t="s">
        <v>775</v>
      </c>
      <c r="N799" s="110" t="s">
        <v>775</v>
      </c>
      <c r="O799" s="114"/>
    </row>
    <row r="800" spans="1:15" ht="19.5" customHeight="1" x14ac:dyDescent="0.25">
      <c r="A800" s="144" t="s">
        <v>928</v>
      </c>
      <c r="B800" s="353"/>
      <c r="C800" s="144" t="s">
        <v>51</v>
      </c>
      <c r="D800" s="143" t="s">
        <v>141</v>
      </c>
      <c r="E800" s="143" t="s">
        <v>775</v>
      </c>
      <c r="F800" s="143">
        <v>1499.9</v>
      </c>
      <c r="G800" s="110" t="s">
        <v>775</v>
      </c>
      <c r="H800" s="110" t="s">
        <v>775</v>
      </c>
      <c r="I800" s="110" t="s">
        <v>775</v>
      </c>
      <c r="J800" s="110" t="s">
        <v>775</v>
      </c>
      <c r="K800" s="110" t="s">
        <v>775</v>
      </c>
      <c r="L800" s="110" t="s">
        <v>775</v>
      </c>
      <c r="M800" s="110" t="s">
        <v>775</v>
      </c>
      <c r="N800" s="110" t="s">
        <v>775</v>
      </c>
      <c r="O800" s="114"/>
    </row>
    <row r="801" spans="1:15" ht="75" customHeight="1" x14ac:dyDescent="0.25">
      <c r="A801" s="144" t="s">
        <v>935</v>
      </c>
      <c r="B801" s="353" t="s">
        <v>929</v>
      </c>
      <c r="C801" s="144" t="s">
        <v>42</v>
      </c>
      <c r="D801" s="143" t="s">
        <v>141</v>
      </c>
      <c r="E801" s="143" t="s">
        <v>775</v>
      </c>
      <c r="F801" s="204" t="s">
        <v>930</v>
      </c>
      <c r="G801" s="110" t="s">
        <v>775</v>
      </c>
      <c r="H801" s="110" t="s">
        <v>775</v>
      </c>
      <c r="I801" s="110" t="s">
        <v>775</v>
      </c>
      <c r="J801" s="110" t="s">
        <v>775</v>
      </c>
      <c r="K801" s="110" t="s">
        <v>775</v>
      </c>
      <c r="L801" s="110" t="s">
        <v>775</v>
      </c>
      <c r="M801" s="110" t="s">
        <v>775</v>
      </c>
      <c r="N801" s="110" t="s">
        <v>775</v>
      </c>
      <c r="O801" s="114"/>
    </row>
    <row r="802" spans="1:15" ht="45.75" customHeight="1" x14ac:dyDescent="0.25">
      <c r="A802" s="151" t="s">
        <v>2541</v>
      </c>
      <c r="B802" s="353"/>
      <c r="C802" s="144" t="s">
        <v>42</v>
      </c>
      <c r="D802" s="143" t="s">
        <v>141</v>
      </c>
      <c r="E802" s="143" t="s">
        <v>775</v>
      </c>
      <c r="F802" s="143">
        <v>823</v>
      </c>
      <c r="G802" s="110" t="s">
        <v>775</v>
      </c>
      <c r="H802" s="110" t="s">
        <v>775</v>
      </c>
      <c r="I802" s="110" t="s">
        <v>775</v>
      </c>
      <c r="J802" s="110" t="s">
        <v>775</v>
      </c>
      <c r="K802" s="110" t="s">
        <v>775</v>
      </c>
      <c r="L802" s="110" t="s">
        <v>775</v>
      </c>
      <c r="M802" s="110" t="s">
        <v>775</v>
      </c>
      <c r="N802" s="110" t="s">
        <v>775</v>
      </c>
      <c r="O802" s="114"/>
    </row>
    <row r="803" spans="1:15" ht="52.5" customHeight="1" x14ac:dyDescent="0.25">
      <c r="A803" s="151" t="s">
        <v>931</v>
      </c>
      <c r="B803" s="144" t="s">
        <v>476</v>
      </c>
      <c r="C803" s="144" t="s">
        <v>344</v>
      </c>
      <c r="D803" s="143" t="s">
        <v>141</v>
      </c>
      <c r="E803" s="143" t="s">
        <v>775</v>
      </c>
      <c r="F803" s="143"/>
      <c r="G803" s="110" t="s">
        <v>775</v>
      </c>
      <c r="H803" s="110" t="s">
        <v>775</v>
      </c>
      <c r="I803" s="110" t="s">
        <v>775</v>
      </c>
      <c r="J803" s="110" t="s">
        <v>775</v>
      </c>
      <c r="K803" s="110" t="s">
        <v>775</v>
      </c>
      <c r="L803" s="110" t="s">
        <v>775</v>
      </c>
      <c r="M803" s="110" t="s">
        <v>775</v>
      </c>
      <c r="N803" s="110" t="s">
        <v>775</v>
      </c>
      <c r="O803" s="114"/>
    </row>
  </sheetData>
  <mergeCells count="263">
    <mergeCell ref="B801:B802"/>
    <mergeCell ref="B780:B785"/>
    <mergeCell ref="B788:B789"/>
    <mergeCell ref="A790:N790"/>
    <mergeCell ref="B791:B793"/>
    <mergeCell ref="A795:N795"/>
    <mergeCell ref="B797:B800"/>
    <mergeCell ref="B746:B747"/>
    <mergeCell ref="B748:B749"/>
    <mergeCell ref="A751:N751"/>
    <mergeCell ref="A753:N753"/>
    <mergeCell ref="B754:B768"/>
    <mergeCell ref="B770:B779"/>
    <mergeCell ref="B726:B727"/>
    <mergeCell ref="A728:N728"/>
    <mergeCell ref="B729:B731"/>
    <mergeCell ref="A734:N734"/>
    <mergeCell ref="B735:B738"/>
    <mergeCell ref="B739:B741"/>
    <mergeCell ref="B712:B713"/>
    <mergeCell ref="A714:N714"/>
    <mergeCell ref="B716:B718"/>
    <mergeCell ref="B719:B720"/>
    <mergeCell ref="B721:B722"/>
    <mergeCell ref="B723:B725"/>
    <mergeCell ref="B688:B691"/>
    <mergeCell ref="B692:B693"/>
    <mergeCell ref="B694:B695"/>
    <mergeCell ref="B697:B704"/>
    <mergeCell ref="B705:B707"/>
    <mergeCell ref="B708:B711"/>
    <mergeCell ref="A674:N674"/>
    <mergeCell ref="A677:N677"/>
    <mergeCell ref="B678:B680"/>
    <mergeCell ref="A682:N682"/>
    <mergeCell ref="A684:N684"/>
    <mergeCell ref="A687:N687"/>
    <mergeCell ref="H672:H673"/>
    <mergeCell ref="I672:I673"/>
    <mergeCell ref="J672:J673"/>
    <mergeCell ref="K672:K673"/>
    <mergeCell ref="L672:L673"/>
    <mergeCell ref="M672:M673"/>
    <mergeCell ref="A670:O670"/>
    <mergeCell ref="A671:A673"/>
    <mergeCell ref="B671:B673"/>
    <mergeCell ref="C671:C673"/>
    <mergeCell ref="D671:D673"/>
    <mergeCell ref="E671:E673"/>
    <mergeCell ref="F671:F673"/>
    <mergeCell ref="G671:M671"/>
    <mergeCell ref="N671:N673"/>
    <mergeCell ref="G672:G673"/>
    <mergeCell ref="B650:B651"/>
    <mergeCell ref="A653:N653"/>
    <mergeCell ref="B654:B655"/>
    <mergeCell ref="B658:B659"/>
    <mergeCell ref="B660:B663"/>
    <mergeCell ref="B665:B669"/>
    <mergeCell ref="B637:B639"/>
    <mergeCell ref="B640:B642"/>
    <mergeCell ref="B643:B644"/>
    <mergeCell ref="B645:B646"/>
    <mergeCell ref="A647:N647"/>
    <mergeCell ref="A649:N649"/>
    <mergeCell ref="B624:B625"/>
    <mergeCell ref="B627:B628"/>
    <mergeCell ref="A629:N629"/>
    <mergeCell ref="A631:N631"/>
    <mergeCell ref="A634:N634"/>
    <mergeCell ref="B635:B636"/>
    <mergeCell ref="A610:N610"/>
    <mergeCell ref="A613:N613"/>
    <mergeCell ref="A615:N615"/>
    <mergeCell ref="A618:N618"/>
    <mergeCell ref="B619:B620"/>
    <mergeCell ref="B622:B623"/>
    <mergeCell ref="A593:N593"/>
    <mergeCell ref="A595:N595"/>
    <mergeCell ref="B596:B599"/>
    <mergeCell ref="B600:B602"/>
    <mergeCell ref="B604:B607"/>
    <mergeCell ref="A608:N608"/>
    <mergeCell ref="N590:N592"/>
    <mergeCell ref="F591:F592"/>
    <mergeCell ref="G591:G592"/>
    <mergeCell ref="H591:H592"/>
    <mergeCell ref="I591:I592"/>
    <mergeCell ref="J591:J592"/>
    <mergeCell ref="K591:K592"/>
    <mergeCell ref="L591:L592"/>
    <mergeCell ref="B582:B586"/>
    <mergeCell ref="B587:B588"/>
    <mergeCell ref="A589:O589"/>
    <mergeCell ref="A590:A592"/>
    <mergeCell ref="B590:B592"/>
    <mergeCell ref="C590:C592"/>
    <mergeCell ref="D590:D592"/>
    <mergeCell ref="E590:E592"/>
    <mergeCell ref="F590:L590"/>
    <mergeCell ref="M590:M592"/>
    <mergeCell ref="B561:B562"/>
    <mergeCell ref="A564:N564"/>
    <mergeCell ref="B565:B569"/>
    <mergeCell ref="B570:B575"/>
    <mergeCell ref="B576:B578"/>
    <mergeCell ref="B580:B581"/>
    <mergeCell ref="B540:B544"/>
    <mergeCell ref="B545:B547"/>
    <mergeCell ref="A549:N549"/>
    <mergeCell ref="B550:B555"/>
    <mergeCell ref="B556:B557"/>
    <mergeCell ref="B559:B560"/>
    <mergeCell ref="B510:B512"/>
    <mergeCell ref="B513:B514"/>
    <mergeCell ref="B515:B519"/>
    <mergeCell ref="B522:B531"/>
    <mergeCell ref="B533:B534"/>
    <mergeCell ref="B535:B539"/>
    <mergeCell ref="B488:B489"/>
    <mergeCell ref="B490:B492"/>
    <mergeCell ref="A493:N493"/>
    <mergeCell ref="B494:B496"/>
    <mergeCell ref="B498:B504"/>
    <mergeCell ref="B505:B508"/>
    <mergeCell ref="B465:B468"/>
    <mergeCell ref="B470:B472"/>
    <mergeCell ref="B475:B478"/>
    <mergeCell ref="B479:B480"/>
    <mergeCell ref="A482:N482"/>
    <mergeCell ref="B485:B487"/>
    <mergeCell ref="B443:B448"/>
    <mergeCell ref="B449:B453"/>
    <mergeCell ref="B454:B455"/>
    <mergeCell ref="B456:B460"/>
    <mergeCell ref="A462:N462"/>
    <mergeCell ref="B463:B464"/>
    <mergeCell ref="B421:B425"/>
    <mergeCell ref="B428:B429"/>
    <mergeCell ref="B430:B433"/>
    <mergeCell ref="B435:B437"/>
    <mergeCell ref="B438:B439"/>
    <mergeCell ref="B441:B442"/>
    <mergeCell ref="A400:N400"/>
    <mergeCell ref="A402:N402"/>
    <mergeCell ref="B403:B405"/>
    <mergeCell ref="B406:B408"/>
    <mergeCell ref="B411:B416"/>
    <mergeCell ref="B417:B420"/>
    <mergeCell ref="B370:B371"/>
    <mergeCell ref="B372:B374"/>
    <mergeCell ref="B378:B380"/>
    <mergeCell ref="B384:B388"/>
    <mergeCell ref="B391:B392"/>
    <mergeCell ref="B393:B398"/>
    <mergeCell ref="B345:B347"/>
    <mergeCell ref="B348:B351"/>
    <mergeCell ref="B352:B357"/>
    <mergeCell ref="B358:B359"/>
    <mergeCell ref="B360:B362"/>
    <mergeCell ref="A366:N366"/>
    <mergeCell ref="B322:B328"/>
    <mergeCell ref="B329:B331"/>
    <mergeCell ref="B332:B333"/>
    <mergeCell ref="B334:B335"/>
    <mergeCell ref="B336:B341"/>
    <mergeCell ref="B342:B344"/>
    <mergeCell ref="B302:B305"/>
    <mergeCell ref="B306:B308"/>
    <mergeCell ref="A310:N310"/>
    <mergeCell ref="B311:B312"/>
    <mergeCell ref="B313:B317"/>
    <mergeCell ref="B318:B321"/>
    <mergeCell ref="B279:B281"/>
    <mergeCell ref="B282:B284"/>
    <mergeCell ref="B286:B287"/>
    <mergeCell ref="B289:B291"/>
    <mergeCell ref="B292:B298"/>
    <mergeCell ref="B299:B301"/>
    <mergeCell ref="B264:B267"/>
    <mergeCell ref="B268:B269"/>
    <mergeCell ref="B270:B271"/>
    <mergeCell ref="B274:B275"/>
    <mergeCell ref="M274:M275"/>
    <mergeCell ref="B276:B278"/>
    <mergeCell ref="A245:N245"/>
    <mergeCell ref="A248:N248"/>
    <mergeCell ref="B251:B253"/>
    <mergeCell ref="B255:B257"/>
    <mergeCell ref="B259:B261"/>
    <mergeCell ref="A263:N263"/>
    <mergeCell ref="B202:B205"/>
    <mergeCell ref="B207:B215"/>
    <mergeCell ref="B216:B224"/>
    <mergeCell ref="B225:B234"/>
    <mergeCell ref="B235:B242"/>
    <mergeCell ref="B243:B244"/>
    <mergeCell ref="A184:N184"/>
    <mergeCell ref="B185:B186"/>
    <mergeCell ref="B187:B188"/>
    <mergeCell ref="A192:N192"/>
    <mergeCell ref="B194:B199"/>
    <mergeCell ref="B200:B201"/>
    <mergeCell ref="A151:N151"/>
    <mergeCell ref="B153:B163"/>
    <mergeCell ref="B164:B167"/>
    <mergeCell ref="B168:B170"/>
    <mergeCell ref="B172:B176"/>
    <mergeCell ref="B179:B182"/>
    <mergeCell ref="B134:B135"/>
    <mergeCell ref="A136:N136"/>
    <mergeCell ref="B138:B139"/>
    <mergeCell ref="B140:B144"/>
    <mergeCell ref="B146:B147"/>
    <mergeCell ref="B149:B150"/>
    <mergeCell ref="B115:B117"/>
    <mergeCell ref="A118:N118"/>
    <mergeCell ref="B120:B123"/>
    <mergeCell ref="B126:B128"/>
    <mergeCell ref="A130:N130"/>
    <mergeCell ref="B132:B133"/>
    <mergeCell ref="B97:B98"/>
    <mergeCell ref="B100:B101"/>
    <mergeCell ref="A102:N102"/>
    <mergeCell ref="B103:B104"/>
    <mergeCell ref="B105:B110"/>
    <mergeCell ref="B111:B112"/>
    <mergeCell ref="B71:B76"/>
    <mergeCell ref="B77:B80"/>
    <mergeCell ref="B82:B88"/>
    <mergeCell ref="A89:N89"/>
    <mergeCell ref="B91:B93"/>
    <mergeCell ref="B94:B96"/>
    <mergeCell ref="A32:N32"/>
    <mergeCell ref="B34:B43"/>
    <mergeCell ref="B44:B52"/>
    <mergeCell ref="B53:B61"/>
    <mergeCell ref="B62:B67"/>
    <mergeCell ref="B68:B70"/>
    <mergeCell ref="A8:N8"/>
    <mergeCell ref="B9:B13"/>
    <mergeCell ref="B14:B19"/>
    <mergeCell ref="B20:B24"/>
    <mergeCell ref="B25:B26"/>
    <mergeCell ref="B30:B31"/>
    <mergeCell ref="N5:N7"/>
    <mergeCell ref="F6:F7"/>
    <mergeCell ref="G6:G7"/>
    <mergeCell ref="H6:H7"/>
    <mergeCell ref="I6:I7"/>
    <mergeCell ref="J6:J7"/>
    <mergeCell ref="K6:K7"/>
    <mergeCell ref="L6:L7"/>
    <mergeCell ref="A1:O1"/>
    <mergeCell ref="A2:O3"/>
    <mergeCell ref="A4:O4"/>
    <mergeCell ref="A5:A7"/>
    <mergeCell ref="B5:B7"/>
    <mergeCell ref="C5:C7"/>
    <mergeCell ref="D5:D7"/>
    <mergeCell ref="E5:E7"/>
    <mergeCell ref="F5:L5"/>
    <mergeCell ref="M5:M7"/>
  </mergeCells>
  <pageMargins left="0.70866141732283472" right="0.70866141732283472" top="0.74803149606299213" bottom="0.74803149606299213" header="0.31496062992125984" footer="0.31496062992125984"/>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198"/>
  <sheetViews>
    <sheetView tabSelected="1" topLeftCell="A130" zoomScale="106" zoomScaleNormal="106" workbookViewId="0">
      <selection activeCell="D134" sqref="D134"/>
    </sheetView>
  </sheetViews>
  <sheetFormatPr defaultRowHeight="15" x14ac:dyDescent="0.25"/>
  <cols>
    <col min="1" max="1" width="4" style="177" customWidth="1"/>
    <col min="2" max="3" width="14.28515625" style="177" customWidth="1"/>
    <col min="4" max="4" width="11.28515625" style="177" customWidth="1"/>
    <col min="5" max="5" width="8.7109375" style="177" customWidth="1"/>
    <col min="6" max="6" width="10.7109375" style="177" customWidth="1"/>
    <col min="7" max="7" width="8.7109375" style="177" customWidth="1"/>
    <col min="8" max="8" width="12.140625" style="177" bestFit="1" customWidth="1"/>
    <col min="9" max="9" width="8.7109375" style="177" customWidth="1"/>
    <col min="10" max="11" width="8.85546875" style="177" customWidth="1"/>
    <col min="12" max="12" width="9" style="177" customWidth="1"/>
    <col min="13" max="13" width="6.7109375" style="177" customWidth="1"/>
    <col min="14" max="14" width="12.5703125" style="177" customWidth="1"/>
    <col min="15" max="16384" width="9.140625" style="177"/>
  </cols>
  <sheetData>
    <row r="1" spans="1:14" ht="15" customHeight="1" x14ac:dyDescent="0.25">
      <c r="A1" s="432" t="s">
        <v>25</v>
      </c>
      <c r="B1" s="432"/>
      <c r="C1" s="432"/>
      <c r="D1" s="432"/>
      <c r="E1" s="432"/>
      <c r="F1" s="432"/>
      <c r="G1" s="432"/>
      <c r="H1" s="432"/>
      <c r="I1" s="432"/>
      <c r="J1" s="432"/>
      <c r="K1" s="432"/>
      <c r="L1" s="432"/>
      <c r="M1" s="432"/>
      <c r="N1" s="432"/>
    </row>
    <row r="2" spans="1:14" ht="15" customHeight="1" x14ac:dyDescent="0.25">
      <c r="A2" s="433" t="s">
        <v>26</v>
      </c>
      <c r="B2" s="433"/>
      <c r="C2" s="433"/>
      <c r="D2" s="433"/>
      <c r="E2" s="433"/>
      <c r="F2" s="433"/>
      <c r="G2" s="433"/>
      <c r="H2" s="433"/>
      <c r="I2" s="433"/>
      <c r="J2" s="433"/>
      <c r="K2" s="433"/>
      <c r="L2" s="433"/>
      <c r="M2" s="433"/>
      <c r="N2" s="433"/>
    </row>
    <row r="3" spans="1:14" ht="31.5" customHeight="1" x14ac:dyDescent="0.25">
      <c r="A3" s="434"/>
      <c r="B3" s="434"/>
      <c r="C3" s="434"/>
      <c r="D3" s="434"/>
      <c r="E3" s="434"/>
      <c r="F3" s="434"/>
      <c r="G3" s="434"/>
      <c r="H3" s="434"/>
      <c r="I3" s="434"/>
      <c r="J3" s="434"/>
      <c r="K3" s="434"/>
      <c r="L3" s="434"/>
      <c r="M3" s="434"/>
      <c r="N3" s="434"/>
    </row>
    <row r="4" spans="1:14" ht="24" customHeight="1" x14ac:dyDescent="0.25">
      <c r="A4" s="435" t="s">
        <v>27</v>
      </c>
      <c r="B4" s="429" t="s">
        <v>28</v>
      </c>
      <c r="C4" s="429" t="s">
        <v>29</v>
      </c>
      <c r="D4" s="429" t="s">
        <v>30</v>
      </c>
      <c r="E4" s="429" t="s">
        <v>2542</v>
      </c>
      <c r="F4" s="429" t="s">
        <v>31</v>
      </c>
      <c r="G4" s="429" t="s">
        <v>32</v>
      </c>
      <c r="H4" s="429"/>
      <c r="I4" s="429"/>
      <c r="J4" s="429"/>
      <c r="K4" s="429"/>
      <c r="L4" s="429"/>
      <c r="M4" s="429"/>
      <c r="N4" s="429" t="s">
        <v>391</v>
      </c>
    </row>
    <row r="5" spans="1:14" ht="35.25" customHeight="1" x14ac:dyDescent="0.25">
      <c r="A5" s="436"/>
      <c r="B5" s="429"/>
      <c r="C5" s="429"/>
      <c r="D5" s="429"/>
      <c r="E5" s="429"/>
      <c r="F5" s="429"/>
      <c r="G5" s="429" t="s">
        <v>19</v>
      </c>
      <c r="H5" s="429" t="s">
        <v>36</v>
      </c>
      <c r="I5" s="429" t="s">
        <v>37</v>
      </c>
      <c r="J5" s="429" t="s">
        <v>33</v>
      </c>
      <c r="K5" s="429" t="s">
        <v>9</v>
      </c>
      <c r="L5" s="429" t="s">
        <v>34</v>
      </c>
      <c r="M5" s="429" t="s">
        <v>11</v>
      </c>
      <c r="N5" s="429"/>
    </row>
    <row r="6" spans="1:14" ht="26.25" customHeight="1" x14ac:dyDescent="0.25">
      <c r="A6" s="437"/>
      <c r="B6" s="429"/>
      <c r="C6" s="429"/>
      <c r="D6" s="429"/>
      <c r="E6" s="429"/>
      <c r="F6" s="429"/>
      <c r="G6" s="429"/>
      <c r="H6" s="429"/>
      <c r="I6" s="429"/>
      <c r="J6" s="429"/>
      <c r="K6" s="429"/>
      <c r="L6" s="429"/>
      <c r="M6" s="429"/>
      <c r="N6" s="429"/>
    </row>
    <row r="7" spans="1:14" ht="17.25" customHeight="1" x14ac:dyDescent="0.25">
      <c r="A7" s="422" t="s">
        <v>1177</v>
      </c>
      <c r="B7" s="423"/>
      <c r="C7" s="425"/>
      <c r="D7" s="425"/>
      <c r="E7" s="423"/>
      <c r="F7" s="423"/>
      <c r="G7" s="423"/>
      <c r="H7" s="423"/>
      <c r="I7" s="423"/>
      <c r="J7" s="423"/>
      <c r="K7" s="423"/>
      <c r="L7" s="423"/>
      <c r="M7" s="423"/>
      <c r="N7" s="424"/>
    </row>
    <row r="8" spans="1:14" ht="33" customHeight="1" x14ac:dyDescent="0.25">
      <c r="A8" s="237" t="s">
        <v>103</v>
      </c>
      <c r="B8" s="244" t="s">
        <v>1251</v>
      </c>
      <c r="C8" s="362" t="s">
        <v>1250</v>
      </c>
      <c r="D8" s="430" t="s">
        <v>51</v>
      </c>
      <c r="E8" s="255">
        <v>2018</v>
      </c>
      <c r="F8" s="62">
        <v>5393.7</v>
      </c>
      <c r="G8" s="62">
        <v>5393.7</v>
      </c>
      <c r="H8" s="62">
        <v>5393.7</v>
      </c>
      <c r="I8" s="242" t="s">
        <v>775</v>
      </c>
      <c r="J8" s="242" t="s">
        <v>775</v>
      </c>
      <c r="K8" s="242" t="s">
        <v>775</v>
      </c>
      <c r="L8" s="242" t="s">
        <v>775</v>
      </c>
      <c r="M8" s="242" t="s">
        <v>775</v>
      </c>
      <c r="N8" s="244" t="s">
        <v>2543</v>
      </c>
    </row>
    <row r="9" spans="1:14" ht="33.75" customHeight="1" x14ac:dyDescent="0.25">
      <c r="A9" s="237" t="s">
        <v>104</v>
      </c>
      <c r="B9" s="244" t="s">
        <v>1252</v>
      </c>
      <c r="C9" s="362"/>
      <c r="D9" s="430"/>
      <c r="E9" s="66">
        <v>2018</v>
      </c>
      <c r="F9" s="72">
        <v>7000</v>
      </c>
      <c r="G9" s="72">
        <v>7000</v>
      </c>
      <c r="H9" s="72">
        <v>7000</v>
      </c>
      <c r="I9" s="242" t="s">
        <v>775</v>
      </c>
      <c r="J9" s="242" t="s">
        <v>775</v>
      </c>
      <c r="K9" s="242" t="s">
        <v>775</v>
      </c>
      <c r="L9" s="242" t="s">
        <v>775</v>
      </c>
      <c r="M9" s="242" t="s">
        <v>775</v>
      </c>
      <c r="N9" s="244" t="s">
        <v>2543</v>
      </c>
    </row>
    <row r="10" spans="1:14" ht="96.75" customHeight="1" x14ac:dyDescent="0.25">
      <c r="A10" s="237" t="s">
        <v>2544</v>
      </c>
      <c r="B10" s="244" t="s">
        <v>1254</v>
      </c>
      <c r="C10" s="244" t="s">
        <v>1253</v>
      </c>
      <c r="D10" s="62" t="s">
        <v>42</v>
      </c>
      <c r="E10" s="66">
        <v>2018</v>
      </c>
      <c r="F10" s="67">
        <v>1465</v>
      </c>
      <c r="G10" s="67">
        <v>1465</v>
      </c>
      <c r="H10" s="67">
        <v>1465</v>
      </c>
      <c r="I10" s="242" t="s">
        <v>775</v>
      </c>
      <c r="J10" s="242" t="s">
        <v>775</v>
      </c>
      <c r="K10" s="242" t="s">
        <v>775</v>
      </c>
      <c r="L10" s="242" t="s">
        <v>775</v>
      </c>
      <c r="M10" s="242" t="s">
        <v>775</v>
      </c>
      <c r="N10" s="244" t="s">
        <v>1235</v>
      </c>
    </row>
    <row r="11" spans="1:14" ht="16.5" customHeight="1" x14ac:dyDescent="0.25">
      <c r="A11" s="431" t="s">
        <v>278</v>
      </c>
      <c r="B11" s="425"/>
      <c r="C11" s="425"/>
      <c r="D11" s="425"/>
      <c r="E11" s="425"/>
      <c r="F11" s="425"/>
      <c r="G11" s="425"/>
      <c r="H11" s="425"/>
      <c r="I11" s="425"/>
      <c r="J11" s="425"/>
      <c r="K11" s="425"/>
      <c r="L11" s="425"/>
      <c r="M11" s="425"/>
      <c r="N11" s="426"/>
    </row>
    <row r="12" spans="1:14" ht="65.25" customHeight="1" x14ac:dyDescent="0.25">
      <c r="A12" s="242" t="s">
        <v>103</v>
      </c>
      <c r="B12" s="238" t="s">
        <v>377</v>
      </c>
      <c r="C12" s="354" t="s">
        <v>390</v>
      </c>
      <c r="D12" s="242" t="s">
        <v>2545</v>
      </c>
      <c r="E12" s="242" t="s">
        <v>40</v>
      </c>
      <c r="F12" s="242">
        <v>172979.20000000001</v>
      </c>
      <c r="G12" s="242">
        <v>172979.20000000001</v>
      </c>
      <c r="H12" s="71">
        <v>30000</v>
      </c>
      <c r="I12" s="71">
        <v>2000</v>
      </c>
      <c r="J12" s="242">
        <v>140979.20000000001</v>
      </c>
      <c r="K12" s="242" t="s">
        <v>775</v>
      </c>
      <c r="L12" s="242" t="s">
        <v>775</v>
      </c>
      <c r="M12" s="242" t="s">
        <v>775</v>
      </c>
      <c r="N12" s="238" t="s">
        <v>2546</v>
      </c>
    </row>
    <row r="13" spans="1:14" ht="54.75" customHeight="1" x14ac:dyDescent="0.25">
      <c r="A13" s="242" t="s">
        <v>104</v>
      </c>
      <c r="B13" s="238" t="s">
        <v>378</v>
      </c>
      <c r="C13" s="361"/>
      <c r="D13" s="242" t="s">
        <v>2545</v>
      </c>
      <c r="E13" s="242" t="s">
        <v>40</v>
      </c>
      <c r="F13" s="242">
        <v>224746.5</v>
      </c>
      <c r="G13" s="242">
        <v>224746.5</v>
      </c>
      <c r="H13" s="242" t="s">
        <v>775</v>
      </c>
      <c r="I13" s="242" t="s">
        <v>775</v>
      </c>
      <c r="J13" s="242">
        <v>224746.5</v>
      </c>
      <c r="K13" s="242" t="s">
        <v>775</v>
      </c>
      <c r="L13" s="242" t="s">
        <v>775</v>
      </c>
      <c r="M13" s="242" t="s">
        <v>775</v>
      </c>
      <c r="N13" s="238" t="s">
        <v>2546</v>
      </c>
    </row>
    <row r="14" spans="1:14" ht="55.5" customHeight="1" x14ac:dyDescent="0.25">
      <c r="A14" s="242" t="s">
        <v>2544</v>
      </c>
      <c r="B14" s="238" t="s">
        <v>379</v>
      </c>
      <c r="C14" s="355"/>
      <c r="D14" s="242" t="s">
        <v>2545</v>
      </c>
      <c r="E14" s="242" t="s">
        <v>116</v>
      </c>
      <c r="F14" s="242">
        <v>395406.9</v>
      </c>
      <c r="G14" s="242">
        <v>395406.9</v>
      </c>
      <c r="H14" s="71">
        <v>35000</v>
      </c>
      <c r="I14" s="71">
        <v>5000</v>
      </c>
      <c r="J14" s="242">
        <v>355406.9</v>
      </c>
      <c r="K14" s="242" t="s">
        <v>775</v>
      </c>
      <c r="L14" s="242" t="s">
        <v>775</v>
      </c>
      <c r="M14" s="242" t="s">
        <v>775</v>
      </c>
      <c r="N14" s="238" t="s">
        <v>2546</v>
      </c>
    </row>
    <row r="15" spans="1:14" ht="42.75" customHeight="1" x14ac:dyDescent="0.25">
      <c r="A15" s="242" t="s">
        <v>2547</v>
      </c>
      <c r="B15" s="238" t="s">
        <v>380</v>
      </c>
      <c r="C15" s="253" t="s">
        <v>392</v>
      </c>
      <c r="D15" s="242" t="s">
        <v>1333</v>
      </c>
      <c r="E15" s="242" t="s">
        <v>116</v>
      </c>
      <c r="F15" s="242" t="s">
        <v>396</v>
      </c>
      <c r="G15" s="242" t="s">
        <v>775</v>
      </c>
      <c r="H15" s="242" t="s">
        <v>775</v>
      </c>
      <c r="I15" s="242" t="s">
        <v>775</v>
      </c>
      <c r="J15" s="242" t="s">
        <v>775</v>
      </c>
      <c r="K15" s="242" t="s">
        <v>775</v>
      </c>
      <c r="L15" s="242" t="s">
        <v>775</v>
      </c>
      <c r="M15" s="242" t="s">
        <v>775</v>
      </c>
      <c r="N15" s="238" t="s">
        <v>2548</v>
      </c>
    </row>
    <row r="16" spans="1:14" ht="52.5" customHeight="1" x14ac:dyDescent="0.25">
      <c r="A16" s="242" t="s">
        <v>2549</v>
      </c>
      <c r="B16" s="238" t="s">
        <v>381</v>
      </c>
      <c r="C16" s="272" t="s">
        <v>392</v>
      </c>
      <c r="D16" s="242" t="s">
        <v>1333</v>
      </c>
      <c r="E16" s="242" t="s">
        <v>116</v>
      </c>
      <c r="F16" s="242" t="s">
        <v>396</v>
      </c>
      <c r="G16" s="242" t="s">
        <v>775</v>
      </c>
      <c r="H16" s="242" t="s">
        <v>775</v>
      </c>
      <c r="I16" s="242" t="s">
        <v>775</v>
      </c>
      <c r="J16" s="242" t="s">
        <v>775</v>
      </c>
      <c r="K16" s="242" t="s">
        <v>775</v>
      </c>
      <c r="L16" s="242" t="s">
        <v>775</v>
      </c>
      <c r="M16" s="242" t="s">
        <v>775</v>
      </c>
      <c r="N16" s="238" t="s">
        <v>2548</v>
      </c>
    </row>
    <row r="17" spans="1:14" ht="78" customHeight="1" x14ac:dyDescent="0.25">
      <c r="A17" s="242" t="s">
        <v>2550</v>
      </c>
      <c r="B17" s="238" t="s">
        <v>382</v>
      </c>
      <c r="C17" s="238" t="s">
        <v>393</v>
      </c>
      <c r="D17" s="242" t="s">
        <v>344</v>
      </c>
      <c r="E17" s="242" t="s">
        <v>116</v>
      </c>
      <c r="F17" s="242" t="s">
        <v>383</v>
      </c>
      <c r="G17" s="242" t="s">
        <v>383</v>
      </c>
      <c r="H17" s="71">
        <v>15000</v>
      </c>
      <c r="I17" s="71">
        <v>10000</v>
      </c>
      <c r="J17" s="71">
        <v>125000</v>
      </c>
      <c r="K17" s="242" t="s">
        <v>775</v>
      </c>
      <c r="L17" s="242" t="s">
        <v>775</v>
      </c>
      <c r="M17" s="242" t="s">
        <v>775</v>
      </c>
      <c r="N17" s="238" t="s">
        <v>2548</v>
      </c>
    </row>
    <row r="18" spans="1:14" ht="42.75" customHeight="1" x14ac:dyDescent="0.25">
      <c r="A18" s="242" t="s">
        <v>2551</v>
      </c>
      <c r="B18" s="238" t="s">
        <v>384</v>
      </c>
      <c r="C18" s="238" t="s">
        <v>394</v>
      </c>
      <c r="D18" s="242" t="s">
        <v>385</v>
      </c>
      <c r="E18" s="242" t="s">
        <v>116</v>
      </c>
      <c r="F18" s="242" t="s">
        <v>386</v>
      </c>
      <c r="G18" s="242" t="s">
        <v>775</v>
      </c>
      <c r="H18" s="242" t="s">
        <v>775</v>
      </c>
      <c r="I18" s="242" t="s">
        <v>775</v>
      </c>
      <c r="J18" s="242" t="s">
        <v>775</v>
      </c>
      <c r="K18" s="242" t="s">
        <v>775</v>
      </c>
      <c r="L18" s="242" t="s">
        <v>775</v>
      </c>
      <c r="M18" s="242" t="s">
        <v>775</v>
      </c>
      <c r="N18" s="238" t="s">
        <v>2552</v>
      </c>
    </row>
    <row r="19" spans="1:14" ht="55.5" customHeight="1" x14ac:dyDescent="0.25">
      <c r="A19" s="242" t="s">
        <v>2553</v>
      </c>
      <c r="B19" s="238" t="s">
        <v>387</v>
      </c>
      <c r="C19" s="353" t="s">
        <v>395</v>
      </c>
      <c r="D19" s="242" t="s">
        <v>1526</v>
      </c>
      <c r="E19" s="242" t="s">
        <v>116</v>
      </c>
      <c r="F19" s="242" t="s">
        <v>396</v>
      </c>
      <c r="G19" s="242" t="s">
        <v>775</v>
      </c>
      <c r="H19" s="242" t="s">
        <v>775</v>
      </c>
      <c r="I19" s="242" t="s">
        <v>775</v>
      </c>
      <c r="J19" s="242" t="s">
        <v>775</v>
      </c>
      <c r="K19" s="242" t="s">
        <v>775</v>
      </c>
      <c r="L19" s="242" t="s">
        <v>775</v>
      </c>
      <c r="M19" s="242" t="s">
        <v>775</v>
      </c>
      <c r="N19" s="238" t="s">
        <v>2554</v>
      </c>
    </row>
    <row r="20" spans="1:14" ht="53.25" customHeight="1" x14ac:dyDescent="0.25">
      <c r="A20" s="242" t="s">
        <v>2555</v>
      </c>
      <c r="B20" s="238" t="s">
        <v>388</v>
      </c>
      <c r="C20" s="353"/>
      <c r="D20" s="242" t="s">
        <v>1526</v>
      </c>
      <c r="E20" s="242" t="s">
        <v>116</v>
      </c>
      <c r="F20" s="242" t="s">
        <v>396</v>
      </c>
      <c r="G20" s="242" t="s">
        <v>775</v>
      </c>
      <c r="H20" s="242" t="s">
        <v>775</v>
      </c>
      <c r="I20" s="242" t="s">
        <v>775</v>
      </c>
      <c r="J20" s="242" t="s">
        <v>775</v>
      </c>
      <c r="K20" s="242" t="s">
        <v>775</v>
      </c>
      <c r="L20" s="242" t="s">
        <v>775</v>
      </c>
      <c r="M20" s="242" t="s">
        <v>775</v>
      </c>
      <c r="N20" s="238" t="s">
        <v>2554</v>
      </c>
    </row>
    <row r="21" spans="1:14" ht="55.5" customHeight="1" x14ac:dyDescent="0.25">
      <c r="A21" s="242" t="s">
        <v>2556</v>
      </c>
      <c r="B21" s="238" t="s">
        <v>2557</v>
      </c>
      <c r="C21" s="238" t="s">
        <v>351</v>
      </c>
      <c r="D21" s="242" t="s">
        <v>331</v>
      </c>
      <c r="E21" s="242" t="s">
        <v>116</v>
      </c>
      <c r="F21" s="71">
        <v>6000</v>
      </c>
      <c r="G21" s="71">
        <v>6000</v>
      </c>
      <c r="H21" s="71" t="s">
        <v>775</v>
      </c>
      <c r="I21" s="71">
        <v>600</v>
      </c>
      <c r="J21" s="71">
        <v>5400</v>
      </c>
      <c r="K21" s="242" t="s">
        <v>775</v>
      </c>
      <c r="L21" s="242" t="s">
        <v>775</v>
      </c>
      <c r="M21" s="242" t="s">
        <v>775</v>
      </c>
      <c r="N21" s="238" t="s">
        <v>2558</v>
      </c>
    </row>
    <row r="22" spans="1:14" ht="48" customHeight="1" x14ac:dyDescent="0.25">
      <c r="A22" s="242" t="s">
        <v>2559</v>
      </c>
      <c r="B22" s="238" t="s">
        <v>389</v>
      </c>
      <c r="C22" s="238" t="s">
        <v>352</v>
      </c>
      <c r="D22" s="242" t="s">
        <v>42</v>
      </c>
      <c r="E22" s="242">
        <v>2019</v>
      </c>
      <c r="F22" s="71">
        <v>11341.8</v>
      </c>
      <c r="G22" s="71">
        <v>11341.8</v>
      </c>
      <c r="H22" s="71">
        <v>3000</v>
      </c>
      <c r="I22" s="71">
        <v>500</v>
      </c>
      <c r="J22" s="71">
        <v>7841.8</v>
      </c>
      <c r="K22" s="242" t="s">
        <v>775</v>
      </c>
      <c r="L22" s="242" t="s">
        <v>775</v>
      </c>
      <c r="M22" s="242" t="s">
        <v>775</v>
      </c>
      <c r="N22" s="238" t="s">
        <v>2560</v>
      </c>
    </row>
    <row r="23" spans="1:14" ht="91.5" customHeight="1" x14ac:dyDescent="0.25">
      <c r="A23" s="242" t="s">
        <v>2561</v>
      </c>
      <c r="B23" s="238" t="s">
        <v>2562</v>
      </c>
      <c r="C23" s="238" t="s">
        <v>296</v>
      </c>
      <c r="D23" s="242" t="s">
        <v>1278</v>
      </c>
      <c r="E23" s="242" t="s">
        <v>116</v>
      </c>
      <c r="F23" s="71">
        <v>50000</v>
      </c>
      <c r="G23" s="71">
        <v>50000</v>
      </c>
      <c r="H23" s="71">
        <v>15000</v>
      </c>
      <c r="I23" s="71">
        <v>5000</v>
      </c>
      <c r="J23" s="71">
        <v>30000</v>
      </c>
      <c r="K23" s="242" t="s">
        <v>775</v>
      </c>
      <c r="L23" s="242" t="s">
        <v>775</v>
      </c>
      <c r="M23" s="242" t="s">
        <v>775</v>
      </c>
      <c r="N23" s="238" t="s">
        <v>2563</v>
      </c>
    </row>
    <row r="24" spans="1:14" ht="15" customHeight="1" x14ac:dyDescent="0.25">
      <c r="A24" s="422" t="s">
        <v>1255</v>
      </c>
      <c r="B24" s="423"/>
      <c r="C24" s="423"/>
      <c r="D24" s="423"/>
      <c r="E24" s="423"/>
      <c r="F24" s="423"/>
      <c r="G24" s="423"/>
      <c r="H24" s="423"/>
      <c r="I24" s="423"/>
      <c r="J24" s="423"/>
      <c r="K24" s="423"/>
      <c r="L24" s="423"/>
      <c r="M24" s="423"/>
      <c r="N24" s="424"/>
    </row>
    <row r="25" spans="1:14" ht="76.5" customHeight="1" x14ac:dyDescent="0.25">
      <c r="A25" s="242" t="s">
        <v>2564</v>
      </c>
      <c r="B25" s="253" t="s">
        <v>1478</v>
      </c>
      <c r="C25" s="238" t="s">
        <v>531</v>
      </c>
      <c r="D25" s="242" t="s">
        <v>51</v>
      </c>
      <c r="E25" s="53" t="s">
        <v>116</v>
      </c>
      <c r="F25" s="53">
        <v>2552</v>
      </c>
      <c r="G25" s="53">
        <v>2552</v>
      </c>
      <c r="H25" s="242" t="s">
        <v>775</v>
      </c>
      <c r="I25" s="53">
        <v>255.2</v>
      </c>
      <c r="J25" s="53">
        <v>2296.8000000000002</v>
      </c>
      <c r="K25" s="242" t="s">
        <v>775</v>
      </c>
      <c r="L25" s="242" t="s">
        <v>775</v>
      </c>
      <c r="M25" s="242" t="s">
        <v>775</v>
      </c>
      <c r="N25" s="238" t="s">
        <v>2523</v>
      </c>
    </row>
    <row r="26" spans="1:14" ht="45.75" customHeight="1" x14ac:dyDescent="0.25">
      <c r="A26" s="242" t="s">
        <v>2565</v>
      </c>
      <c r="B26" s="238" t="s">
        <v>1476</v>
      </c>
      <c r="C26" s="354" t="s">
        <v>488</v>
      </c>
      <c r="D26" s="242" t="s">
        <v>331</v>
      </c>
      <c r="E26" s="54" t="s">
        <v>116</v>
      </c>
      <c r="F26" s="242" t="s">
        <v>775</v>
      </c>
      <c r="G26" s="242" t="s">
        <v>775</v>
      </c>
      <c r="H26" s="242" t="s">
        <v>775</v>
      </c>
      <c r="I26" s="242" t="s">
        <v>775</v>
      </c>
      <c r="J26" s="242" t="s">
        <v>775</v>
      </c>
      <c r="K26" s="242" t="s">
        <v>775</v>
      </c>
      <c r="L26" s="242" t="s">
        <v>775</v>
      </c>
      <c r="M26" s="242" t="s">
        <v>775</v>
      </c>
      <c r="N26" s="238" t="s">
        <v>1264</v>
      </c>
    </row>
    <row r="27" spans="1:14" ht="63" customHeight="1" x14ac:dyDescent="0.25">
      <c r="A27" s="242" t="s">
        <v>2566</v>
      </c>
      <c r="B27" s="238" t="s">
        <v>1477</v>
      </c>
      <c r="C27" s="355"/>
      <c r="D27" s="242" t="s">
        <v>331</v>
      </c>
      <c r="E27" s="53" t="s">
        <v>116</v>
      </c>
      <c r="F27" s="242" t="s">
        <v>775</v>
      </c>
      <c r="G27" s="242" t="s">
        <v>775</v>
      </c>
      <c r="H27" s="242" t="s">
        <v>775</v>
      </c>
      <c r="I27" s="242" t="s">
        <v>775</v>
      </c>
      <c r="J27" s="242" t="s">
        <v>775</v>
      </c>
      <c r="K27" s="242" t="s">
        <v>775</v>
      </c>
      <c r="L27" s="242" t="s">
        <v>775</v>
      </c>
      <c r="M27" s="242" t="s">
        <v>775</v>
      </c>
      <c r="N27" s="238" t="s">
        <v>2567</v>
      </c>
    </row>
    <row r="28" spans="1:14" ht="56.25" customHeight="1" x14ac:dyDescent="0.25">
      <c r="A28" s="242" t="s">
        <v>2568</v>
      </c>
      <c r="B28" s="238" t="s">
        <v>1479</v>
      </c>
      <c r="C28" s="238" t="s">
        <v>1419</v>
      </c>
      <c r="D28" s="53" t="s">
        <v>344</v>
      </c>
      <c r="E28" s="53" t="s">
        <v>116</v>
      </c>
      <c r="F28" s="242" t="s">
        <v>775</v>
      </c>
      <c r="G28" s="242" t="s">
        <v>775</v>
      </c>
      <c r="H28" s="242" t="s">
        <v>775</v>
      </c>
      <c r="I28" s="242" t="s">
        <v>775</v>
      </c>
      <c r="J28" s="242" t="s">
        <v>775</v>
      </c>
      <c r="K28" s="242" t="s">
        <v>775</v>
      </c>
      <c r="L28" s="242" t="s">
        <v>775</v>
      </c>
      <c r="M28" s="242" t="s">
        <v>775</v>
      </c>
      <c r="N28" s="238" t="s">
        <v>2569</v>
      </c>
    </row>
    <row r="29" spans="1:14" ht="17.25" customHeight="1" x14ac:dyDescent="0.25">
      <c r="A29" s="422" t="s">
        <v>397</v>
      </c>
      <c r="B29" s="423"/>
      <c r="C29" s="423"/>
      <c r="D29" s="423"/>
      <c r="E29" s="423"/>
      <c r="F29" s="423"/>
      <c r="G29" s="423"/>
      <c r="H29" s="423"/>
      <c r="I29" s="423"/>
      <c r="J29" s="423"/>
      <c r="K29" s="423"/>
      <c r="L29" s="423"/>
      <c r="M29" s="423"/>
      <c r="N29" s="424"/>
    </row>
    <row r="30" spans="1:14" ht="42.75" customHeight="1" x14ac:dyDescent="0.25">
      <c r="A30" s="254" t="s">
        <v>2570</v>
      </c>
      <c r="B30" s="253" t="s">
        <v>2571</v>
      </c>
      <c r="C30" s="238" t="s">
        <v>120</v>
      </c>
      <c r="D30" s="53" t="s">
        <v>1260</v>
      </c>
      <c r="E30" s="53" t="s">
        <v>439</v>
      </c>
      <c r="F30" s="121">
        <v>500</v>
      </c>
      <c r="G30" s="121">
        <v>500</v>
      </c>
      <c r="H30" s="121">
        <v>500</v>
      </c>
      <c r="I30" s="242" t="s">
        <v>775</v>
      </c>
      <c r="J30" s="242" t="s">
        <v>775</v>
      </c>
      <c r="K30" s="242" t="s">
        <v>775</v>
      </c>
      <c r="L30" s="242" t="s">
        <v>775</v>
      </c>
      <c r="M30" s="242" t="s">
        <v>775</v>
      </c>
      <c r="N30" s="253" t="s">
        <v>420</v>
      </c>
    </row>
    <row r="31" spans="1:14" ht="42.75" customHeight="1" x14ac:dyDescent="0.25">
      <c r="A31" s="254" t="s">
        <v>2572</v>
      </c>
      <c r="B31" s="253" t="s">
        <v>440</v>
      </c>
      <c r="C31" s="238" t="s">
        <v>441</v>
      </c>
      <c r="D31" s="53" t="s">
        <v>51</v>
      </c>
      <c r="E31" s="53" t="s">
        <v>439</v>
      </c>
      <c r="F31" s="121">
        <v>52000</v>
      </c>
      <c r="G31" s="121">
        <v>52000</v>
      </c>
      <c r="H31" s="121">
        <v>52000</v>
      </c>
      <c r="I31" s="242" t="s">
        <v>775</v>
      </c>
      <c r="J31" s="242" t="s">
        <v>775</v>
      </c>
      <c r="K31" s="242" t="s">
        <v>775</v>
      </c>
      <c r="L31" s="242" t="s">
        <v>775</v>
      </c>
      <c r="M31" s="242" t="s">
        <v>775</v>
      </c>
      <c r="N31" s="253" t="s">
        <v>442</v>
      </c>
    </row>
    <row r="32" spans="1:14" ht="33.75" customHeight="1" x14ac:dyDescent="0.25">
      <c r="A32" s="254" t="s">
        <v>2573</v>
      </c>
      <c r="B32" s="253" t="s">
        <v>2574</v>
      </c>
      <c r="C32" s="354" t="s">
        <v>403</v>
      </c>
      <c r="D32" s="53" t="s">
        <v>51</v>
      </c>
      <c r="E32" s="53" t="s">
        <v>439</v>
      </c>
      <c r="F32" s="121">
        <v>3000</v>
      </c>
      <c r="G32" s="121">
        <v>3000</v>
      </c>
      <c r="H32" s="121">
        <v>3000</v>
      </c>
      <c r="I32" s="242" t="s">
        <v>775</v>
      </c>
      <c r="J32" s="242" t="s">
        <v>775</v>
      </c>
      <c r="K32" s="242" t="s">
        <v>775</v>
      </c>
      <c r="L32" s="242" t="s">
        <v>775</v>
      </c>
      <c r="M32" s="242" t="s">
        <v>775</v>
      </c>
      <c r="N32" s="253" t="s">
        <v>442</v>
      </c>
    </row>
    <row r="33" spans="1:14" ht="42.75" customHeight="1" x14ac:dyDescent="0.25">
      <c r="A33" s="254" t="s">
        <v>2575</v>
      </c>
      <c r="B33" s="253" t="s">
        <v>2576</v>
      </c>
      <c r="C33" s="361"/>
      <c r="D33" s="53" t="s">
        <v>51</v>
      </c>
      <c r="E33" s="53" t="s">
        <v>439</v>
      </c>
      <c r="F33" s="121">
        <v>300</v>
      </c>
      <c r="G33" s="121">
        <v>300</v>
      </c>
      <c r="H33" s="121">
        <v>300</v>
      </c>
      <c r="I33" s="242" t="s">
        <v>775</v>
      </c>
      <c r="J33" s="242" t="s">
        <v>775</v>
      </c>
      <c r="K33" s="242" t="s">
        <v>775</v>
      </c>
      <c r="L33" s="242" t="s">
        <v>775</v>
      </c>
      <c r="M33" s="242" t="s">
        <v>775</v>
      </c>
      <c r="N33" s="253" t="s">
        <v>445</v>
      </c>
    </row>
    <row r="34" spans="1:14" ht="32.25" customHeight="1" x14ac:dyDescent="0.25">
      <c r="A34" s="254" t="s">
        <v>2577</v>
      </c>
      <c r="B34" s="253" t="s">
        <v>2578</v>
      </c>
      <c r="C34" s="355"/>
      <c r="D34" s="53" t="s">
        <v>51</v>
      </c>
      <c r="E34" s="53" t="s">
        <v>439</v>
      </c>
      <c r="F34" s="121">
        <v>450</v>
      </c>
      <c r="G34" s="121">
        <v>450</v>
      </c>
      <c r="H34" s="121">
        <v>450</v>
      </c>
      <c r="I34" s="242" t="s">
        <v>775</v>
      </c>
      <c r="J34" s="242" t="s">
        <v>775</v>
      </c>
      <c r="K34" s="242" t="s">
        <v>775</v>
      </c>
      <c r="L34" s="242" t="s">
        <v>775</v>
      </c>
      <c r="M34" s="242" t="s">
        <v>775</v>
      </c>
      <c r="N34" s="253" t="s">
        <v>2579</v>
      </c>
    </row>
    <row r="35" spans="1:14" ht="75.75" customHeight="1" x14ac:dyDescent="0.25">
      <c r="A35" s="254" t="s">
        <v>2580</v>
      </c>
      <c r="B35" s="253" t="s">
        <v>425</v>
      </c>
      <c r="C35" s="272" t="s">
        <v>403</v>
      </c>
      <c r="D35" s="53" t="s">
        <v>51</v>
      </c>
      <c r="E35" s="53" t="s">
        <v>439</v>
      </c>
      <c r="F35" s="121">
        <v>60</v>
      </c>
      <c r="G35" s="121">
        <v>60</v>
      </c>
      <c r="H35" s="121">
        <v>60</v>
      </c>
      <c r="I35" s="242" t="s">
        <v>775</v>
      </c>
      <c r="J35" s="242" t="s">
        <v>775</v>
      </c>
      <c r="K35" s="242" t="s">
        <v>775</v>
      </c>
      <c r="L35" s="242" t="s">
        <v>775</v>
      </c>
      <c r="M35" s="242" t="s">
        <v>775</v>
      </c>
      <c r="N35" s="253" t="s">
        <v>442</v>
      </c>
    </row>
    <row r="36" spans="1:14" ht="108" customHeight="1" x14ac:dyDescent="0.25">
      <c r="A36" s="254" t="s">
        <v>2581</v>
      </c>
      <c r="B36" s="253" t="s">
        <v>443</v>
      </c>
      <c r="C36" s="238" t="s">
        <v>444</v>
      </c>
      <c r="D36" s="53" t="s">
        <v>51</v>
      </c>
      <c r="E36" s="53" t="s">
        <v>439</v>
      </c>
      <c r="F36" s="121">
        <v>50</v>
      </c>
      <c r="G36" s="121">
        <v>50</v>
      </c>
      <c r="H36" s="121">
        <v>50</v>
      </c>
      <c r="I36" s="242" t="s">
        <v>775</v>
      </c>
      <c r="J36" s="242" t="s">
        <v>775</v>
      </c>
      <c r="K36" s="242" t="s">
        <v>775</v>
      </c>
      <c r="L36" s="242" t="s">
        <v>775</v>
      </c>
      <c r="M36" s="242" t="s">
        <v>775</v>
      </c>
      <c r="N36" s="253" t="s">
        <v>445</v>
      </c>
    </row>
    <row r="37" spans="1:14" ht="32.25" customHeight="1" x14ac:dyDescent="0.25">
      <c r="A37" s="254" t="s">
        <v>2582</v>
      </c>
      <c r="B37" s="253" t="s">
        <v>446</v>
      </c>
      <c r="C37" s="354" t="s">
        <v>447</v>
      </c>
      <c r="D37" s="53" t="s">
        <v>42</v>
      </c>
      <c r="E37" s="53" t="s">
        <v>439</v>
      </c>
      <c r="F37" s="121">
        <v>200</v>
      </c>
      <c r="G37" s="121">
        <v>200</v>
      </c>
      <c r="H37" s="121">
        <v>200</v>
      </c>
      <c r="I37" s="242" t="s">
        <v>775</v>
      </c>
      <c r="J37" s="242" t="s">
        <v>775</v>
      </c>
      <c r="K37" s="242" t="s">
        <v>775</v>
      </c>
      <c r="L37" s="242" t="s">
        <v>775</v>
      </c>
      <c r="M37" s="242" t="s">
        <v>775</v>
      </c>
      <c r="N37" s="253" t="s">
        <v>2583</v>
      </c>
    </row>
    <row r="38" spans="1:14" ht="33" customHeight="1" x14ac:dyDescent="0.25">
      <c r="A38" s="254" t="s">
        <v>2584</v>
      </c>
      <c r="B38" s="253" t="s">
        <v>449</v>
      </c>
      <c r="C38" s="361"/>
      <c r="D38" s="53" t="s">
        <v>42</v>
      </c>
      <c r="E38" s="53" t="s">
        <v>439</v>
      </c>
      <c r="F38" s="121">
        <v>288.89999999999998</v>
      </c>
      <c r="G38" s="121">
        <v>288.89999999999998</v>
      </c>
      <c r="H38" s="121">
        <v>288.89999999999998</v>
      </c>
      <c r="I38" s="242" t="s">
        <v>775</v>
      </c>
      <c r="J38" s="242" t="s">
        <v>775</v>
      </c>
      <c r="K38" s="242" t="s">
        <v>775</v>
      </c>
      <c r="L38" s="242" t="s">
        <v>775</v>
      </c>
      <c r="M38" s="242" t="s">
        <v>775</v>
      </c>
      <c r="N38" s="253" t="s">
        <v>420</v>
      </c>
    </row>
    <row r="39" spans="1:14" ht="32.25" customHeight="1" x14ac:dyDescent="0.25">
      <c r="A39" s="254" t="s">
        <v>2585</v>
      </c>
      <c r="B39" s="253" t="s">
        <v>450</v>
      </c>
      <c r="C39" s="355"/>
      <c r="D39" s="53" t="s">
        <v>42</v>
      </c>
      <c r="E39" s="53" t="s">
        <v>439</v>
      </c>
      <c r="F39" s="121">
        <v>50</v>
      </c>
      <c r="G39" s="121">
        <v>50</v>
      </c>
      <c r="H39" s="121">
        <v>50</v>
      </c>
      <c r="I39" s="242" t="s">
        <v>775</v>
      </c>
      <c r="J39" s="242" t="s">
        <v>775</v>
      </c>
      <c r="K39" s="242" t="s">
        <v>775</v>
      </c>
      <c r="L39" s="242" t="s">
        <v>775</v>
      </c>
      <c r="M39" s="242" t="s">
        <v>775</v>
      </c>
      <c r="N39" s="253" t="s">
        <v>2586</v>
      </c>
    </row>
    <row r="40" spans="1:14" ht="40.5" customHeight="1" x14ac:dyDescent="0.25">
      <c r="A40" s="254" t="s">
        <v>2587</v>
      </c>
      <c r="B40" s="238" t="s">
        <v>451</v>
      </c>
      <c r="C40" s="354" t="s">
        <v>452</v>
      </c>
      <c r="D40" s="53" t="s">
        <v>1260</v>
      </c>
      <c r="E40" s="53" t="s">
        <v>439</v>
      </c>
      <c r="F40" s="121">
        <v>400</v>
      </c>
      <c r="G40" s="121">
        <v>400</v>
      </c>
      <c r="H40" s="121">
        <v>400</v>
      </c>
      <c r="I40" s="242" t="s">
        <v>775</v>
      </c>
      <c r="J40" s="242" t="s">
        <v>775</v>
      </c>
      <c r="K40" s="242" t="s">
        <v>775</v>
      </c>
      <c r="L40" s="242" t="s">
        <v>775</v>
      </c>
      <c r="M40" s="242" t="s">
        <v>775</v>
      </c>
      <c r="N40" s="238" t="s">
        <v>453</v>
      </c>
    </row>
    <row r="41" spans="1:14" ht="38.25" customHeight="1" x14ac:dyDescent="0.25">
      <c r="A41" s="254" t="s">
        <v>2588</v>
      </c>
      <c r="B41" s="238" t="s">
        <v>454</v>
      </c>
      <c r="C41" s="355"/>
      <c r="D41" s="53" t="s">
        <v>1260</v>
      </c>
      <c r="E41" s="53" t="s">
        <v>439</v>
      </c>
      <c r="F41" s="121">
        <v>790</v>
      </c>
      <c r="G41" s="121">
        <v>790</v>
      </c>
      <c r="H41" s="121">
        <v>790</v>
      </c>
      <c r="I41" s="242" t="s">
        <v>775</v>
      </c>
      <c r="J41" s="242" t="s">
        <v>775</v>
      </c>
      <c r="K41" s="242" t="s">
        <v>775</v>
      </c>
      <c r="L41" s="242" t="s">
        <v>775</v>
      </c>
      <c r="M41" s="242" t="s">
        <v>775</v>
      </c>
      <c r="N41" s="238" t="s">
        <v>2589</v>
      </c>
    </row>
    <row r="42" spans="1:14" ht="52.5" customHeight="1" x14ac:dyDescent="0.25">
      <c r="A42" s="254" t="s">
        <v>2590</v>
      </c>
      <c r="B42" s="238" t="s">
        <v>455</v>
      </c>
      <c r="C42" s="354" t="s">
        <v>435</v>
      </c>
      <c r="D42" s="53" t="s">
        <v>1260</v>
      </c>
      <c r="E42" s="53" t="s">
        <v>439</v>
      </c>
      <c r="F42" s="121">
        <v>295</v>
      </c>
      <c r="G42" s="121">
        <v>295</v>
      </c>
      <c r="H42" s="121">
        <v>295</v>
      </c>
      <c r="I42" s="242" t="s">
        <v>775</v>
      </c>
      <c r="J42" s="242" t="s">
        <v>775</v>
      </c>
      <c r="K42" s="242" t="s">
        <v>775</v>
      </c>
      <c r="L42" s="242" t="s">
        <v>775</v>
      </c>
      <c r="M42" s="242" t="s">
        <v>775</v>
      </c>
      <c r="N42" s="238" t="s">
        <v>2591</v>
      </c>
    </row>
    <row r="43" spans="1:14" ht="51.75" customHeight="1" x14ac:dyDescent="0.25">
      <c r="A43" s="254" t="s">
        <v>2592</v>
      </c>
      <c r="B43" s="238" t="s">
        <v>456</v>
      </c>
      <c r="C43" s="355"/>
      <c r="D43" s="53" t="s">
        <v>51</v>
      </c>
      <c r="E43" s="53" t="s">
        <v>439</v>
      </c>
      <c r="F43" s="121">
        <v>279</v>
      </c>
      <c r="G43" s="121">
        <v>279</v>
      </c>
      <c r="H43" s="121">
        <v>279</v>
      </c>
      <c r="I43" s="242" t="s">
        <v>775</v>
      </c>
      <c r="J43" s="242" t="s">
        <v>775</v>
      </c>
      <c r="K43" s="242" t="s">
        <v>775</v>
      </c>
      <c r="L43" s="242" t="s">
        <v>775</v>
      </c>
      <c r="M43" s="242" t="s">
        <v>775</v>
      </c>
      <c r="N43" s="238" t="s">
        <v>2591</v>
      </c>
    </row>
    <row r="44" spans="1:14" ht="64.5" customHeight="1" x14ac:dyDescent="0.25">
      <c r="A44" s="254" t="s">
        <v>2593</v>
      </c>
      <c r="B44" s="238" t="s">
        <v>2594</v>
      </c>
      <c r="C44" s="272" t="s">
        <v>435</v>
      </c>
      <c r="D44" s="53" t="s">
        <v>51</v>
      </c>
      <c r="E44" s="53" t="s">
        <v>439</v>
      </c>
      <c r="F44" s="121">
        <v>272</v>
      </c>
      <c r="G44" s="121">
        <v>272</v>
      </c>
      <c r="H44" s="121">
        <v>272</v>
      </c>
      <c r="I44" s="242" t="s">
        <v>775</v>
      </c>
      <c r="J44" s="242" t="s">
        <v>775</v>
      </c>
      <c r="K44" s="242" t="s">
        <v>775</v>
      </c>
      <c r="L44" s="242" t="s">
        <v>775</v>
      </c>
      <c r="M44" s="242" t="s">
        <v>775</v>
      </c>
      <c r="N44" s="238" t="s">
        <v>2591</v>
      </c>
    </row>
    <row r="45" spans="1:14" ht="56.25" customHeight="1" x14ac:dyDescent="0.25">
      <c r="A45" s="254" t="s">
        <v>2595</v>
      </c>
      <c r="B45" s="238" t="s">
        <v>2596</v>
      </c>
      <c r="C45" s="272" t="s">
        <v>435</v>
      </c>
      <c r="D45" s="53" t="s">
        <v>51</v>
      </c>
      <c r="E45" s="53" t="s">
        <v>439</v>
      </c>
      <c r="F45" s="121">
        <v>272</v>
      </c>
      <c r="G45" s="121">
        <v>272</v>
      </c>
      <c r="H45" s="121">
        <v>272</v>
      </c>
      <c r="I45" s="242" t="s">
        <v>775</v>
      </c>
      <c r="J45" s="242" t="s">
        <v>775</v>
      </c>
      <c r="K45" s="242" t="s">
        <v>775</v>
      </c>
      <c r="L45" s="242" t="s">
        <v>775</v>
      </c>
      <c r="M45" s="242" t="s">
        <v>775</v>
      </c>
      <c r="N45" s="238" t="s">
        <v>2591</v>
      </c>
    </row>
    <row r="46" spans="1:14" ht="15" customHeight="1" x14ac:dyDescent="0.25">
      <c r="A46" s="422" t="s">
        <v>1257</v>
      </c>
      <c r="B46" s="423"/>
      <c r="C46" s="423"/>
      <c r="D46" s="423"/>
      <c r="E46" s="423"/>
      <c r="F46" s="423"/>
      <c r="G46" s="423"/>
      <c r="H46" s="423"/>
      <c r="I46" s="423"/>
      <c r="J46" s="423"/>
      <c r="K46" s="423"/>
      <c r="L46" s="423"/>
      <c r="M46" s="423"/>
      <c r="N46" s="424"/>
    </row>
    <row r="47" spans="1:14" ht="74.25" customHeight="1" x14ac:dyDescent="0.25">
      <c r="A47" s="242" t="s">
        <v>2597</v>
      </c>
      <c r="B47" s="238" t="s">
        <v>2598</v>
      </c>
      <c r="C47" s="238" t="s">
        <v>481</v>
      </c>
      <c r="D47" s="56" t="s">
        <v>2599</v>
      </c>
      <c r="E47" s="56" t="s">
        <v>1480</v>
      </c>
      <c r="F47" s="273">
        <v>80000</v>
      </c>
      <c r="G47" s="273">
        <v>80000</v>
      </c>
      <c r="H47" s="71" t="s">
        <v>775</v>
      </c>
      <c r="I47" s="71" t="s">
        <v>775</v>
      </c>
      <c r="J47" s="273">
        <v>80000</v>
      </c>
      <c r="K47" s="71" t="s">
        <v>775</v>
      </c>
      <c r="L47" s="71" t="s">
        <v>775</v>
      </c>
      <c r="M47" s="71" t="s">
        <v>775</v>
      </c>
      <c r="N47" s="252" t="s">
        <v>2600</v>
      </c>
    </row>
    <row r="48" spans="1:14" ht="107.25" customHeight="1" x14ac:dyDescent="0.25">
      <c r="A48" s="242" t="s">
        <v>2601</v>
      </c>
      <c r="B48" s="238" t="s">
        <v>1481</v>
      </c>
      <c r="C48" s="238" t="s">
        <v>476</v>
      </c>
      <c r="D48" s="56" t="s">
        <v>2602</v>
      </c>
      <c r="E48" s="56" t="s">
        <v>1482</v>
      </c>
      <c r="F48" s="273">
        <v>3500</v>
      </c>
      <c r="G48" s="273">
        <v>3500</v>
      </c>
      <c r="H48" s="71" t="s">
        <v>775</v>
      </c>
      <c r="I48" s="273">
        <v>350</v>
      </c>
      <c r="J48" s="71" t="s">
        <v>775</v>
      </c>
      <c r="K48" s="71" t="s">
        <v>775</v>
      </c>
      <c r="L48" s="273">
        <v>3150</v>
      </c>
      <c r="M48" s="71" t="s">
        <v>775</v>
      </c>
      <c r="N48" s="238" t="s">
        <v>2603</v>
      </c>
    </row>
    <row r="49" spans="1:14" ht="60" customHeight="1" x14ac:dyDescent="0.25">
      <c r="A49" s="242" t="s">
        <v>2604</v>
      </c>
      <c r="B49" s="248" t="s">
        <v>1483</v>
      </c>
      <c r="C49" s="238" t="s">
        <v>555</v>
      </c>
      <c r="D49" s="56" t="s">
        <v>2605</v>
      </c>
      <c r="E49" s="56" t="s">
        <v>1484</v>
      </c>
      <c r="F49" s="273">
        <v>8500</v>
      </c>
      <c r="G49" s="273">
        <v>8500</v>
      </c>
      <c r="H49" s="273">
        <v>850</v>
      </c>
      <c r="I49" s="71" t="s">
        <v>775</v>
      </c>
      <c r="J49" s="71" t="s">
        <v>775</v>
      </c>
      <c r="K49" s="71" t="s">
        <v>775</v>
      </c>
      <c r="L49" s="274">
        <v>7650</v>
      </c>
      <c r="M49" s="71" t="s">
        <v>775</v>
      </c>
      <c r="N49" s="238" t="s">
        <v>2606</v>
      </c>
    </row>
    <row r="50" spans="1:14" ht="148.5" customHeight="1" x14ac:dyDescent="0.25">
      <c r="A50" s="242" t="s">
        <v>2607</v>
      </c>
      <c r="B50" s="248" t="s">
        <v>1485</v>
      </c>
      <c r="C50" s="238" t="s">
        <v>193</v>
      </c>
      <c r="D50" s="56" t="s">
        <v>2608</v>
      </c>
      <c r="E50" s="56" t="s">
        <v>1484</v>
      </c>
      <c r="F50" s="273">
        <v>4500</v>
      </c>
      <c r="G50" s="273">
        <v>4500</v>
      </c>
      <c r="H50" s="71" t="s">
        <v>775</v>
      </c>
      <c r="I50" s="71" t="s">
        <v>775</v>
      </c>
      <c r="J50" s="71" t="s">
        <v>775</v>
      </c>
      <c r="K50" s="71" t="s">
        <v>775</v>
      </c>
      <c r="L50" s="273">
        <v>4500</v>
      </c>
      <c r="M50" s="71" t="s">
        <v>775</v>
      </c>
      <c r="N50" s="238" t="s">
        <v>2609</v>
      </c>
    </row>
    <row r="51" spans="1:14" ht="78" customHeight="1" x14ac:dyDescent="0.25">
      <c r="A51" s="242" t="s">
        <v>2610</v>
      </c>
      <c r="B51" s="248" t="s">
        <v>1486</v>
      </c>
      <c r="C51" s="238" t="s">
        <v>1487</v>
      </c>
      <c r="D51" s="56" t="s">
        <v>2608</v>
      </c>
      <c r="E51" s="56" t="s">
        <v>1484</v>
      </c>
      <c r="F51" s="273">
        <v>7000</v>
      </c>
      <c r="G51" s="273">
        <v>7000</v>
      </c>
      <c r="H51" s="71" t="s">
        <v>775</v>
      </c>
      <c r="I51" s="273">
        <v>700</v>
      </c>
      <c r="J51" s="71" t="s">
        <v>775</v>
      </c>
      <c r="K51" s="71" t="s">
        <v>775</v>
      </c>
      <c r="L51" s="273">
        <v>6300</v>
      </c>
      <c r="M51" s="71" t="s">
        <v>775</v>
      </c>
      <c r="N51" s="238" t="s">
        <v>2611</v>
      </c>
    </row>
    <row r="52" spans="1:14" ht="15.75" customHeight="1" x14ac:dyDescent="0.25">
      <c r="A52" s="422" t="s">
        <v>1256</v>
      </c>
      <c r="B52" s="425"/>
      <c r="C52" s="425"/>
      <c r="D52" s="425"/>
      <c r="E52" s="425"/>
      <c r="F52" s="425"/>
      <c r="G52" s="425"/>
      <c r="H52" s="425"/>
      <c r="I52" s="425"/>
      <c r="J52" s="425"/>
      <c r="K52" s="425"/>
      <c r="L52" s="425"/>
      <c r="M52" s="425"/>
      <c r="N52" s="426"/>
    </row>
    <row r="53" spans="1:14" ht="53.25" customHeight="1" x14ac:dyDescent="0.25">
      <c r="A53" s="275" t="s">
        <v>2612</v>
      </c>
      <c r="B53" s="238" t="s">
        <v>1524</v>
      </c>
      <c r="C53" s="238" t="s">
        <v>1537</v>
      </c>
      <c r="D53" s="242" t="s">
        <v>1333</v>
      </c>
      <c r="E53" s="71" t="s">
        <v>775</v>
      </c>
      <c r="F53" s="71" t="s">
        <v>775</v>
      </c>
      <c r="G53" s="71" t="s">
        <v>775</v>
      </c>
      <c r="H53" s="71" t="s">
        <v>775</v>
      </c>
      <c r="I53" s="71" t="s">
        <v>775</v>
      </c>
      <c r="J53" s="71" t="s">
        <v>775</v>
      </c>
      <c r="K53" s="71" t="s">
        <v>775</v>
      </c>
      <c r="L53" s="71" t="s">
        <v>775</v>
      </c>
      <c r="M53" s="238" t="s">
        <v>396</v>
      </c>
      <c r="N53" s="238" t="s">
        <v>2613</v>
      </c>
    </row>
    <row r="54" spans="1:14" ht="96" customHeight="1" x14ac:dyDescent="0.25">
      <c r="A54" s="275" t="s">
        <v>2614</v>
      </c>
      <c r="B54" s="238" t="s">
        <v>1525</v>
      </c>
      <c r="C54" s="238" t="s">
        <v>1538</v>
      </c>
      <c r="D54" s="242" t="s">
        <v>1526</v>
      </c>
      <c r="E54" s="242" t="s">
        <v>1527</v>
      </c>
      <c r="F54" s="71" t="s">
        <v>775</v>
      </c>
      <c r="G54" s="71" t="s">
        <v>775</v>
      </c>
      <c r="H54" s="71" t="s">
        <v>775</v>
      </c>
      <c r="I54" s="71" t="s">
        <v>775</v>
      </c>
      <c r="J54" s="71" t="s">
        <v>775</v>
      </c>
      <c r="K54" s="71" t="s">
        <v>775</v>
      </c>
      <c r="L54" s="71" t="s">
        <v>775</v>
      </c>
      <c r="M54" s="238" t="s">
        <v>396</v>
      </c>
      <c r="N54" s="238" t="s">
        <v>2615</v>
      </c>
    </row>
    <row r="55" spans="1:14" ht="54.75" customHeight="1" x14ac:dyDescent="0.25">
      <c r="A55" s="275" t="s">
        <v>2616</v>
      </c>
      <c r="B55" s="238" t="s">
        <v>1528</v>
      </c>
      <c r="C55" s="253" t="s">
        <v>1539</v>
      </c>
      <c r="D55" s="242" t="s">
        <v>1526</v>
      </c>
      <c r="E55" s="242" t="s">
        <v>1529</v>
      </c>
      <c r="F55" s="242" t="s">
        <v>1530</v>
      </c>
      <c r="G55" s="71" t="s">
        <v>775</v>
      </c>
      <c r="H55" s="71" t="s">
        <v>775</v>
      </c>
      <c r="I55" s="71" t="s">
        <v>775</v>
      </c>
      <c r="J55" s="71" t="s">
        <v>775</v>
      </c>
      <c r="K55" s="71" t="s">
        <v>775</v>
      </c>
      <c r="L55" s="71" t="s">
        <v>775</v>
      </c>
      <c r="M55" s="238" t="s">
        <v>396</v>
      </c>
      <c r="N55" s="238" t="s">
        <v>2615</v>
      </c>
    </row>
    <row r="56" spans="1:14" ht="55.5" customHeight="1" x14ac:dyDescent="0.25">
      <c r="A56" s="275" t="s">
        <v>2617</v>
      </c>
      <c r="B56" s="238" t="s">
        <v>1531</v>
      </c>
      <c r="C56" s="272" t="s">
        <v>1539</v>
      </c>
      <c r="D56" s="242" t="s">
        <v>1526</v>
      </c>
      <c r="E56" s="242" t="s">
        <v>1532</v>
      </c>
      <c r="F56" s="71" t="s">
        <v>775</v>
      </c>
      <c r="G56" s="71" t="s">
        <v>775</v>
      </c>
      <c r="H56" s="71" t="s">
        <v>775</v>
      </c>
      <c r="I56" s="71" t="s">
        <v>775</v>
      </c>
      <c r="J56" s="71" t="s">
        <v>775</v>
      </c>
      <c r="K56" s="71" t="s">
        <v>775</v>
      </c>
      <c r="L56" s="71" t="s">
        <v>775</v>
      </c>
      <c r="M56" s="238" t="s">
        <v>396</v>
      </c>
      <c r="N56" s="238" t="s">
        <v>1533</v>
      </c>
    </row>
    <row r="57" spans="1:14" ht="122.25" customHeight="1" x14ac:dyDescent="0.25">
      <c r="A57" s="275" t="s">
        <v>2618</v>
      </c>
      <c r="B57" s="238" t="s">
        <v>1534</v>
      </c>
      <c r="C57" s="238" t="s">
        <v>1540</v>
      </c>
      <c r="D57" s="242" t="s">
        <v>139</v>
      </c>
      <c r="E57" s="242" t="s">
        <v>1529</v>
      </c>
      <c r="F57" s="242" t="s">
        <v>1535</v>
      </c>
      <c r="G57" s="71" t="s">
        <v>775</v>
      </c>
      <c r="H57" s="71" t="s">
        <v>775</v>
      </c>
      <c r="I57" s="71" t="s">
        <v>775</v>
      </c>
      <c r="J57" s="71" t="s">
        <v>775</v>
      </c>
      <c r="K57" s="71" t="s">
        <v>775</v>
      </c>
      <c r="L57" s="71" t="s">
        <v>775</v>
      </c>
      <c r="M57" s="238" t="s">
        <v>396</v>
      </c>
      <c r="N57" s="238" t="s">
        <v>1536</v>
      </c>
    </row>
    <row r="58" spans="1:14" ht="15.75" customHeight="1" x14ac:dyDescent="0.25">
      <c r="A58" s="422" t="s">
        <v>945</v>
      </c>
      <c r="B58" s="427"/>
      <c r="C58" s="427"/>
      <c r="D58" s="427"/>
      <c r="E58" s="427"/>
      <c r="F58" s="427"/>
      <c r="G58" s="427"/>
      <c r="H58" s="427"/>
      <c r="I58" s="427"/>
      <c r="J58" s="427"/>
      <c r="K58" s="427"/>
      <c r="L58" s="427"/>
      <c r="M58" s="427"/>
      <c r="N58" s="428"/>
    </row>
    <row r="59" spans="1:14" ht="85.5" customHeight="1" x14ac:dyDescent="0.25">
      <c r="A59" s="242" t="s">
        <v>2619</v>
      </c>
      <c r="B59" s="233" t="s">
        <v>947</v>
      </c>
      <c r="C59" s="241" t="s">
        <v>982</v>
      </c>
      <c r="D59" s="254" t="s">
        <v>940</v>
      </c>
      <c r="E59" s="254" t="s">
        <v>983</v>
      </c>
      <c r="F59" s="70">
        <v>1500</v>
      </c>
      <c r="G59" s="70">
        <v>1500</v>
      </c>
      <c r="H59" s="70">
        <v>1500</v>
      </c>
      <c r="I59" s="242" t="s">
        <v>775</v>
      </c>
      <c r="J59" s="242" t="s">
        <v>775</v>
      </c>
      <c r="K59" s="242" t="s">
        <v>775</v>
      </c>
      <c r="L59" s="242" t="s">
        <v>775</v>
      </c>
      <c r="M59" s="242" t="s">
        <v>775</v>
      </c>
      <c r="N59" s="241" t="s">
        <v>2620</v>
      </c>
    </row>
    <row r="60" spans="1:14" ht="75" customHeight="1" x14ac:dyDescent="0.25">
      <c r="A60" s="242" t="s">
        <v>2621</v>
      </c>
      <c r="B60" s="238" t="s">
        <v>2622</v>
      </c>
      <c r="C60" s="238" t="s">
        <v>985</v>
      </c>
      <c r="D60" s="242" t="s">
        <v>60</v>
      </c>
      <c r="E60" s="242">
        <v>2018</v>
      </c>
      <c r="F60" s="71">
        <v>2500</v>
      </c>
      <c r="G60" s="71">
        <v>2500</v>
      </c>
      <c r="H60" s="71">
        <v>2500</v>
      </c>
      <c r="I60" s="242" t="s">
        <v>775</v>
      </c>
      <c r="J60" s="242" t="s">
        <v>775</v>
      </c>
      <c r="K60" s="242" t="s">
        <v>775</v>
      </c>
      <c r="L60" s="242" t="s">
        <v>775</v>
      </c>
      <c r="M60" s="242" t="s">
        <v>775</v>
      </c>
      <c r="N60" s="238" t="s">
        <v>984</v>
      </c>
    </row>
    <row r="61" spans="1:14" ht="53.25" customHeight="1" x14ac:dyDescent="0.25">
      <c r="A61" s="242" t="s">
        <v>2623</v>
      </c>
      <c r="B61" s="238" t="s">
        <v>977</v>
      </c>
      <c r="C61" s="238" t="s">
        <v>986</v>
      </c>
      <c r="D61" s="242" t="s">
        <v>2624</v>
      </c>
      <c r="E61" s="242">
        <v>2018</v>
      </c>
      <c r="F61" s="71">
        <v>15200</v>
      </c>
      <c r="G61" s="71">
        <v>15200</v>
      </c>
      <c r="H61" s="242" t="s">
        <v>775</v>
      </c>
      <c r="I61" s="242" t="s">
        <v>775</v>
      </c>
      <c r="J61" s="242" t="s">
        <v>775</v>
      </c>
      <c r="K61" s="242" t="s">
        <v>775</v>
      </c>
      <c r="L61" s="71">
        <v>15200</v>
      </c>
      <c r="M61" s="242" t="s">
        <v>775</v>
      </c>
      <c r="N61" s="238" t="s">
        <v>977</v>
      </c>
    </row>
    <row r="62" spans="1:14" ht="33" customHeight="1" x14ac:dyDescent="0.25">
      <c r="A62" s="242" t="s">
        <v>2625</v>
      </c>
      <c r="B62" s="238" t="s">
        <v>2626</v>
      </c>
      <c r="C62" s="238" t="s">
        <v>987</v>
      </c>
      <c r="D62" s="242" t="s">
        <v>2246</v>
      </c>
      <c r="E62" s="242">
        <v>2018</v>
      </c>
      <c r="F62" s="71">
        <v>3500</v>
      </c>
      <c r="G62" s="71">
        <v>3500</v>
      </c>
      <c r="H62" s="71">
        <v>1500</v>
      </c>
      <c r="I62" s="71">
        <v>2000</v>
      </c>
      <c r="J62" s="242" t="s">
        <v>775</v>
      </c>
      <c r="K62" s="242" t="s">
        <v>775</v>
      </c>
      <c r="L62" s="242" t="s">
        <v>775</v>
      </c>
      <c r="M62" s="242" t="s">
        <v>775</v>
      </c>
      <c r="N62" s="238" t="s">
        <v>2627</v>
      </c>
    </row>
    <row r="63" spans="1:14" ht="77.25" customHeight="1" x14ac:dyDescent="0.25">
      <c r="A63" s="242" t="s">
        <v>2628</v>
      </c>
      <c r="B63" s="248" t="s">
        <v>979</v>
      </c>
      <c r="C63" s="238" t="s">
        <v>988</v>
      </c>
      <c r="D63" s="242" t="s">
        <v>1278</v>
      </c>
      <c r="E63" s="242">
        <v>2018</v>
      </c>
      <c r="F63" s="71">
        <v>4320</v>
      </c>
      <c r="G63" s="71">
        <v>3500</v>
      </c>
      <c r="H63" s="71">
        <v>820</v>
      </c>
      <c r="I63" s="242" t="s">
        <v>775</v>
      </c>
      <c r="J63" s="242" t="s">
        <v>775</v>
      </c>
      <c r="K63" s="242" t="s">
        <v>775</v>
      </c>
      <c r="L63" s="242" t="s">
        <v>775</v>
      </c>
      <c r="M63" s="242" t="s">
        <v>775</v>
      </c>
      <c r="N63" s="238" t="s">
        <v>2629</v>
      </c>
    </row>
    <row r="64" spans="1:14" ht="16.5" customHeight="1" x14ac:dyDescent="0.25">
      <c r="A64" s="422" t="s">
        <v>1258</v>
      </c>
      <c r="B64" s="425"/>
      <c r="C64" s="425"/>
      <c r="D64" s="425"/>
      <c r="E64" s="425"/>
      <c r="F64" s="425"/>
      <c r="G64" s="425"/>
      <c r="H64" s="425"/>
      <c r="I64" s="425"/>
      <c r="J64" s="425"/>
      <c r="K64" s="425"/>
      <c r="L64" s="425"/>
      <c r="M64" s="425"/>
      <c r="N64" s="426"/>
    </row>
    <row r="65" spans="1:14" ht="126.75" customHeight="1" x14ac:dyDescent="0.25">
      <c r="A65" s="275" t="s">
        <v>2630</v>
      </c>
      <c r="B65" s="238" t="s">
        <v>1585</v>
      </c>
      <c r="C65" s="248" t="s">
        <v>1554</v>
      </c>
      <c r="D65" s="242" t="s">
        <v>774</v>
      </c>
      <c r="E65" s="242">
        <v>2019</v>
      </c>
      <c r="F65" s="242">
        <v>138145.63699999999</v>
      </c>
      <c r="G65" s="242">
        <v>138145.63699999999</v>
      </c>
      <c r="H65" s="237" t="s">
        <v>775</v>
      </c>
      <c r="I65" s="237" t="s">
        <v>775</v>
      </c>
      <c r="J65" s="242">
        <v>138145.63699999999</v>
      </c>
      <c r="K65" s="237" t="s">
        <v>775</v>
      </c>
      <c r="L65" s="237" t="s">
        <v>775</v>
      </c>
      <c r="M65" s="237" t="s">
        <v>775</v>
      </c>
      <c r="N65" s="248" t="s">
        <v>1570</v>
      </c>
    </row>
    <row r="66" spans="1:14" ht="127.5" customHeight="1" x14ac:dyDescent="0.25">
      <c r="A66" s="275" t="s">
        <v>2631</v>
      </c>
      <c r="B66" s="238" t="s">
        <v>1586</v>
      </c>
      <c r="C66" s="248" t="s">
        <v>1554</v>
      </c>
      <c r="D66" s="242" t="s">
        <v>774</v>
      </c>
      <c r="E66" s="242">
        <v>2019</v>
      </c>
      <c r="F66" s="242">
        <v>172066.43799999999</v>
      </c>
      <c r="G66" s="242">
        <v>172066.43799999999</v>
      </c>
      <c r="H66" s="237" t="s">
        <v>775</v>
      </c>
      <c r="I66" s="237" t="s">
        <v>775</v>
      </c>
      <c r="J66" s="242">
        <v>172066.43799999999</v>
      </c>
      <c r="K66" s="237" t="s">
        <v>775</v>
      </c>
      <c r="L66" s="237" t="s">
        <v>775</v>
      </c>
      <c r="M66" s="237" t="s">
        <v>775</v>
      </c>
      <c r="N66" s="248" t="s">
        <v>1570</v>
      </c>
    </row>
    <row r="67" spans="1:14" ht="125.25" customHeight="1" x14ac:dyDescent="0.25">
      <c r="A67" s="275" t="s">
        <v>2632</v>
      </c>
      <c r="B67" s="238" t="s">
        <v>1587</v>
      </c>
      <c r="C67" s="248" t="s">
        <v>1554</v>
      </c>
      <c r="D67" s="242" t="s">
        <v>774</v>
      </c>
      <c r="E67" s="242">
        <v>2019</v>
      </c>
      <c r="F67" s="242">
        <v>58385.824000000001</v>
      </c>
      <c r="G67" s="242">
        <v>58385.824000000001</v>
      </c>
      <c r="H67" s="237" t="s">
        <v>775</v>
      </c>
      <c r="I67" s="237" t="s">
        <v>775</v>
      </c>
      <c r="J67" s="242">
        <v>58385.824000000001</v>
      </c>
      <c r="K67" s="237" t="s">
        <v>775</v>
      </c>
      <c r="L67" s="237" t="s">
        <v>775</v>
      </c>
      <c r="M67" s="237" t="s">
        <v>775</v>
      </c>
      <c r="N67" s="248" t="s">
        <v>1570</v>
      </c>
    </row>
    <row r="68" spans="1:14" ht="126.75" customHeight="1" x14ac:dyDescent="0.25">
      <c r="A68" s="275" t="s">
        <v>2633</v>
      </c>
      <c r="B68" s="238" t="s">
        <v>1588</v>
      </c>
      <c r="C68" s="248" t="s">
        <v>1554</v>
      </c>
      <c r="D68" s="242" t="s">
        <v>774</v>
      </c>
      <c r="E68" s="242">
        <v>2019</v>
      </c>
      <c r="F68" s="242">
        <v>160277.55499999999</v>
      </c>
      <c r="G68" s="242">
        <v>160277.55499999999</v>
      </c>
      <c r="H68" s="237" t="s">
        <v>775</v>
      </c>
      <c r="I68" s="237" t="s">
        <v>775</v>
      </c>
      <c r="J68" s="242">
        <v>160277.55499999999</v>
      </c>
      <c r="K68" s="237" t="s">
        <v>775</v>
      </c>
      <c r="L68" s="237" t="s">
        <v>775</v>
      </c>
      <c r="M68" s="237" t="s">
        <v>775</v>
      </c>
      <c r="N68" s="248" t="s">
        <v>1570</v>
      </c>
    </row>
    <row r="69" spans="1:14" ht="17.25" customHeight="1" x14ac:dyDescent="0.25">
      <c r="A69" s="422" t="s">
        <v>772</v>
      </c>
      <c r="B69" s="427"/>
      <c r="C69" s="427"/>
      <c r="D69" s="427"/>
      <c r="E69" s="427"/>
      <c r="F69" s="427"/>
      <c r="G69" s="427"/>
      <c r="H69" s="427"/>
      <c r="I69" s="427"/>
      <c r="J69" s="427"/>
      <c r="K69" s="427"/>
      <c r="L69" s="427"/>
      <c r="M69" s="427"/>
      <c r="N69" s="428"/>
    </row>
    <row r="70" spans="1:14" ht="42.75" customHeight="1" x14ac:dyDescent="0.25">
      <c r="A70" s="242" t="s">
        <v>2634</v>
      </c>
      <c r="B70" s="241" t="s">
        <v>2635</v>
      </c>
      <c r="C70" s="241" t="s">
        <v>861</v>
      </c>
      <c r="D70" s="254" t="s">
        <v>1260</v>
      </c>
      <c r="E70" s="254" t="s">
        <v>856</v>
      </c>
      <c r="F70" s="70">
        <v>200000</v>
      </c>
      <c r="G70" s="70">
        <v>200000</v>
      </c>
      <c r="H70" s="242" t="s">
        <v>775</v>
      </c>
      <c r="I70" s="242" t="s">
        <v>775</v>
      </c>
      <c r="J70" s="242" t="s">
        <v>775</v>
      </c>
      <c r="K70" s="242" t="s">
        <v>775</v>
      </c>
      <c r="L70" s="242" t="s">
        <v>775</v>
      </c>
      <c r="M70" s="70">
        <v>200000</v>
      </c>
      <c r="N70" s="241" t="s">
        <v>857</v>
      </c>
    </row>
    <row r="71" spans="1:14" ht="99" customHeight="1" x14ac:dyDescent="0.25">
      <c r="A71" s="242" t="s">
        <v>2636</v>
      </c>
      <c r="B71" s="238" t="s">
        <v>858</v>
      </c>
      <c r="C71" s="238" t="s">
        <v>859</v>
      </c>
      <c r="D71" s="242" t="s">
        <v>1526</v>
      </c>
      <c r="E71" s="53" t="s">
        <v>856</v>
      </c>
      <c r="F71" s="121">
        <v>150000</v>
      </c>
      <c r="G71" s="121">
        <v>150000</v>
      </c>
      <c r="H71" s="242" t="s">
        <v>775</v>
      </c>
      <c r="I71" s="242" t="s">
        <v>775</v>
      </c>
      <c r="J71" s="242" t="s">
        <v>775</v>
      </c>
      <c r="K71" s="242" t="s">
        <v>775</v>
      </c>
      <c r="L71" s="242" t="s">
        <v>775</v>
      </c>
      <c r="M71" s="121">
        <v>150000</v>
      </c>
      <c r="N71" s="238" t="s">
        <v>860</v>
      </c>
    </row>
    <row r="72" spans="1:14" ht="14.25" customHeight="1" x14ac:dyDescent="0.25">
      <c r="A72" s="422" t="s">
        <v>457</v>
      </c>
      <c r="B72" s="423"/>
      <c r="C72" s="423"/>
      <c r="D72" s="423"/>
      <c r="E72" s="423"/>
      <c r="F72" s="423"/>
      <c r="G72" s="423"/>
      <c r="H72" s="423"/>
      <c r="I72" s="423"/>
      <c r="J72" s="423"/>
      <c r="K72" s="423"/>
      <c r="L72" s="423"/>
      <c r="M72" s="423"/>
      <c r="N72" s="424"/>
    </row>
    <row r="73" spans="1:14" ht="54.75" customHeight="1" x14ac:dyDescent="0.25">
      <c r="A73" s="254" t="s">
        <v>2637</v>
      </c>
      <c r="B73" s="238" t="s">
        <v>480</v>
      </c>
      <c r="C73" s="238" t="s">
        <v>481</v>
      </c>
      <c r="D73" s="242" t="s">
        <v>2638</v>
      </c>
      <c r="E73" s="242">
        <v>2019</v>
      </c>
      <c r="F73" s="71">
        <v>1482</v>
      </c>
      <c r="G73" s="242" t="s">
        <v>775</v>
      </c>
      <c r="H73" s="242" t="s">
        <v>775</v>
      </c>
      <c r="I73" s="242" t="s">
        <v>775</v>
      </c>
      <c r="J73" s="242" t="s">
        <v>775</v>
      </c>
      <c r="K73" s="242" t="s">
        <v>775</v>
      </c>
      <c r="L73" s="242" t="s">
        <v>775</v>
      </c>
      <c r="M73" s="242" t="s">
        <v>775</v>
      </c>
      <c r="N73" s="238" t="s">
        <v>482</v>
      </c>
    </row>
    <row r="74" spans="1:14" ht="63.75" customHeight="1" x14ac:dyDescent="0.25">
      <c r="A74" s="254" t="s">
        <v>2639</v>
      </c>
      <c r="B74" s="238" t="s">
        <v>483</v>
      </c>
      <c r="C74" s="354" t="s">
        <v>463</v>
      </c>
      <c r="D74" s="254" t="s">
        <v>51</v>
      </c>
      <c r="E74" s="254">
        <v>2019</v>
      </c>
      <c r="F74" s="70">
        <v>600</v>
      </c>
      <c r="G74" s="242" t="s">
        <v>775</v>
      </c>
      <c r="H74" s="242" t="s">
        <v>775</v>
      </c>
      <c r="I74" s="242" t="s">
        <v>775</v>
      </c>
      <c r="J74" s="242" t="s">
        <v>775</v>
      </c>
      <c r="K74" s="242" t="s">
        <v>775</v>
      </c>
      <c r="L74" s="242" t="s">
        <v>775</v>
      </c>
      <c r="M74" s="242" t="s">
        <v>775</v>
      </c>
      <c r="N74" s="241" t="s">
        <v>484</v>
      </c>
    </row>
    <row r="75" spans="1:14" ht="66" customHeight="1" x14ac:dyDescent="0.25">
      <c r="A75" s="254" t="s">
        <v>2640</v>
      </c>
      <c r="B75" s="238" t="s">
        <v>485</v>
      </c>
      <c r="C75" s="355"/>
      <c r="D75" s="254" t="s">
        <v>51</v>
      </c>
      <c r="E75" s="242">
        <v>2019</v>
      </c>
      <c r="F75" s="71">
        <v>500</v>
      </c>
      <c r="G75" s="242" t="s">
        <v>775</v>
      </c>
      <c r="H75" s="242" t="s">
        <v>775</v>
      </c>
      <c r="I75" s="242" t="s">
        <v>775</v>
      </c>
      <c r="J75" s="242" t="s">
        <v>775</v>
      </c>
      <c r="K75" s="242" t="s">
        <v>775</v>
      </c>
      <c r="L75" s="242" t="s">
        <v>775</v>
      </c>
      <c r="M75" s="242" t="s">
        <v>775</v>
      </c>
      <c r="N75" s="238" t="s">
        <v>2641</v>
      </c>
    </row>
    <row r="76" spans="1:14" ht="129" customHeight="1" x14ac:dyDescent="0.25">
      <c r="A76" s="254" t="s">
        <v>2642</v>
      </c>
      <c r="B76" s="238" t="s">
        <v>486</v>
      </c>
      <c r="C76" s="253" t="s">
        <v>463</v>
      </c>
      <c r="D76" s="254" t="s">
        <v>51</v>
      </c>
      <c r="E76" s="242" t="s">
        <v>116</v>
      </c>
      <c r="F76" s="71">
        <v>5000</v>
      </c>
      <c r="G76" s="242" t="s">
        <v>775</v>
      </c>
      <c r="H76" s="242" t="s">
        <v>775</v>
      </c>
      <c r="I76" s="242" t="s">
        <v>775</v>
      </c>
      <c r="J76" s="242" t="s">
        <v>775</v>
      </c>
      <c r="K76" s="242" t="s">
        <v>775</v>
      </c>
      <c r="L76" s="242" t="s">
        <v>775</v>
      </c>
      <c r="M76" s="242" t="s">
        <v>775</v>
      </c>
      <c r="N76" s="238" t="s">
        <v>2643</v>
      </c>
    </row>
    <row r="77" spans="1:14" ht="84.75" customHeight="1" x14ac:dyDescent="0.25">
      <c r="A77" s="254" t="s">
        <v>2644</v>
      </c>
      <c r="B77" s="240" t="s">
        <v>487</v>
      </c>
      <c r="C77" s="94" t="s">
        <v>491</v>
      </c>
      <c r="D77" s="247" t="s">
        <v>2645</v>
      </c>
      <c r="E77" s="246">
        <v>2019</v>
      </c>
      <c r="F77" s="276">
        <v>2000</v>
      </c>
      <c r="G77" s="246" t="s">
        <v>775</v>
      </c>
      <c r="H77" s="246" t="s">
        <v>775</v>
      </c>
      <c r="I77" s="246" t="s">
        <v>775</v>
      </c>
      <c r="J77" s="246" t="s">
        <v>775</v>
      </c>
      <c r="K77" s="246" t="s">
        <v>775</v>
      </c>
      <c r="L77" s="246" t="s">
        <v>775</v>
      </c>
      <c r="M77" s="246" t="s">
        <v>775</v>
      </c>
      <c r="N77" s="238" t="s">
        <v>489</v>
      </c>
    </row>
    <row r="78" spans="1:14" ht="52.5" customHeight="1" x14ac:dyDescent="0.25">
      <c r="A78" s="254" t="s">
        <v>2646</v>
      </c>
      <c r="B78" s="238" t="s">
        <v>2647</v>
      </c>
      <c r="C78" s="353" t="s">
        <v>473</v>
      </c>
      <c r="D78" s="242" t="s">
        <v>42</v>
      </c>
      <c r="E78" s="242">
        <v>2019</v>
      </c>
      <c r="F78" s="71">
        <v>1000</v>
      </c>
      <c r="G78" s="242" t="s">
        <v>775</v>
      </c>
      <c r="H78" s="242" t="s">
        <v>775</v>
      </c>
      <c r="I78" s="242" t="s">
        <v>775</v>
      </c>
      <c r="J78" s="242" t="s">
        <v>775</v>
      </c>
      <c r="K78" s="242" t="s">
        <v>775</v>
      </c>
      <c r="L78" s="242" t="s">
        <v>775</v>
      </c>
      <c r="M78" s="242" t="s">
        <v>775</v>
      </c>
      <c r="N78" s="238" t="s">
        <v>490</v>
      </c>
    </row>
    <row r="79" spans="1:14" ht="55.5" customHeight="1" x14ac:dyDescent="0.25">
      <c r="A79" s="254" t="s">
        <v>2648</v>
      </c>
      <c r="B79" s="238" t="s">
        <v>2649</v>
      </c>
      <c r="C79" s="353"/>
      <c r="D79" s="242" t="s">
        <v>42</v>
      </c>
      <c r="E79" s="242">
        <v>2019</v>
      </c>
      <c r="F79" s="71">
        <v>1000</v>
      </c>
      <c r="G79" s="242" t="s">
        <v>775</v>
      </c>
      <c r="H79" s="242" t="s">
        <v>775</v>
      </c>
      <c r="I79" s="242" t="s">
        <v>775</v>
      </c>
      <c r="J79" s="242" t="s">
        <v>775</v>
      </c>
      <c r="K79" s="242" t="s">
        <v>775</v>
      </c>
      <c r="L79" s="242" t="s">
        <v>775</v>
      </c>
      <c r="M79" s="242" t="s">
        <v>775</v>
      </c>
      <c r="N79" s="238" t="s">
        <v>490</v>
      </c>
    </row>
    <row r="80" spans="1:14" x14ac:dyDescent="0.25">
      <c r="A80" s="346" t="s">
        <v>118</v>
      </c>
      <c r="B80" s="346"/>
      <c r="C80" s="346"/>
      <c r="D80" s="346"/>
      <c r="E80" s="346"/>
      <c r="F80" s="346"/>
      <c r="G80" s="346"/>
      <c r="H80" s="346"/>
      <c r="I80" s="346"/>
      <c r="J80" s="346"/>
      <c r="K80" s="346"/>
      <c r="L80" s="346"/>
      <c r="M80" s="346"/>
      <c r="N80" s="346"/>
    </row>
    <row r="81" spans="1:14" ht="65.25" customHeight="1" x14ac:dyDescent="0.25">
      <c r="A81" s="242" t="s">
        <v>2650</v>
      </c>
      <c r="B81" s="239" t="s">
        <v>2651</v>
      </c>
      <c r="C81" s="239" t="s">
        <v>196</v>
      </c>
      <c r="D81" s="5" t="s">
        <v>47</v>
      </c>
      <c r="E81" s="5" t="s">
        <v>116</v>
      </c>
      <c r="F81" s="277">
        <v>15000</v>
      </c>
      <c r="G81" s="277">
        <v>15000</v>
      </c>
      <c r="H81" s="277">
        <v>15000</v>
      </c>
      <c r="I81" s="71" t="s">
        <v>775</v>
      </c>
      <c r="J81" s="277">
        <v>15000</v>
      </c>
      <c r="K81" s="242" t="s">
        <v>775</v>
      </c>
      <c r="L81" s="242" t="s">
        <v>775</v>
      </c>
      <c r="M81" s="242" t="s">
        <v>775</v>
      </c>
      <c r="N81" s="239" t="s">
        <v>161</v>
      </c>
    </row>
    <row r="82" spans="1:14" ht="79.5" customHeight="1" x14ac:dyDescent="0.25">
      <c r="A82" s="242" t="s">
        <v>2652</v>
      </c>
      <c r="B82" s="239" t="s">
        <v>275</v>
      </c>
      <c r="C82" s="239" t="s">
        <v>126</v>
      </c>
      <c r="D82" s="5" t="s">
        <v>51</v>
      </c>
      <c r="E82" s="5" t="s">
        <v>218</v>
      </c>
      <c r="F82" s="5" t="s">
        <v>219</v>
      </c>
      <c r="G82" s="5" t="s">
        <v>219</v>
      </c>
      <c r="H82" s="5" t="s">
        <v>220</v>
      </c>
      <c r="I82" s="242" t="s">
        <v>775</v>
      </c>
      <c r="J82" s="242" t="s">
        <v>775</v>
      </c>
      <c r="K82" s="242" t="s">
        <v>775</v>
      </c>
      <c r="L82" s="242" t="s">
        <v>775</v>
      </c>
      <c r="M82" s="242" t="s">
        <v>775</v>
      </c>
      <c r="N82" s="239" t="s">
        <v>127</v>
      </c>
    </row>
    <row r="83" spans="1:14" ht="94.5" customHeight="1" x14ac:dyDescent="0.25">
      <c r="A83" s="242" t="s">
        <v>2653</v>
      </c>
      <c r="B83" s="239" t="s">
        <v>2654</v>
      </c>
      <c r="C83" s="239" t="s">
        <v>277</v>
      </c>
      <c r="D83" s="95" t="s">
        <v>139</v>
      </c>
      <c r="E83" s="5" t="s">
        <v>141</v>
      </c>
      <c r="F83" s="277">
        <v>3379</v>
      </c>
      <c r="G83" s="277">
        <v>1366</v>
      </c>
      <c r="H83" s="277">
        <v>1280</v>
      </c>
      <c r="I83" s="277">
        <v>86</v>
      </c>
      <c r="J83" s="71" t="s">
        <v>775</v>
      </c>
      <c r="K83" s="242" t="s">
        <v>775</v>
      </c>
      <c r="L83" s="242" t="s">
        <v>775</v>
      </c>
      <c r="M83" s="242" t="s">
        <v>775</v>
      </c>
      <c r="N83" s="239" t="s">
        <v>142</v>
      </c>
    </row>
    <row r="84" spans="1:14" ht="87" customHeight="1" x14ac:dyDescent="0.25">
      <c r="A84" s="242" t="s">
        <v>2655</v>
      </c>
      <c r="B84" s="239" t="s">
        <v>2656</v>
      </c>
      <c r="C84" s="239" t="s">
        <v>144</v>
      </c>
      <c r="D84" s="5" t="s">
        <v>74</v>
      </c>
      <c r="E84" s="5" t="s">
        <v>141</v>
      </c>
      <c r="F84" s="277">
        <v>3000</v>
      </c>
      <c r="G84" s="277">
        <v>500</v>
      </c>
      <c r="H84" s="71" t="s">
        <v>775</v>
      </c>
      <c r="I84" s="277">
        <v>500</v>
      </c>
      <c r="J84" s="71" t="s">
        <v>775</v>
      </c>
      <c r="K84" s="242" t="s">
        <v>775</v>
      </c>
      <c r="L84" s="242" t="s">
        <v>775</v>
      </c>
      <c r="M84" s="242" t="s">
        <v>775</v>
      </c>
      <c r="N84" s="239" t="s">
        <v>257</v>
      </c>
    </row>
    <row r="85" spans="1:14" ht="77.25" customHeight="1" x14ac:dyDescent="0.25">
      <c r="A85" s="242" t="s">
        <v>2657</v>
      </c>
      <c r="B85" s="239" t="s">
        <v>192</v>
      </c>
      <c r="C85" s="239" t="s">
        <v>193</v>
      </c>
      <c r="D85" s="5" t="s">
        <v>81</v>
      </c>
      <c r="E85" s="5">
        <v>2020</v>
      </c>
      <c r="F85" s="277">
        <v>1490</v>
      </c>
      <c r="G85" s="277"/>
      <c r="H85" s="277">
        <v>15</v>
      </c>
      <c r="I85" s="71" t="s">
        <v>775</v>
      </c>
      <c r="J85" s="277">
        <v>15</v>
      </c>
      <c r="K85" s="242" t="s">
        <v>775</v>
      </c>
      <c r="L85" s="242" t="s">
        <v>775</v>
      </c>
      <c r="M85" s="242" t="s">
        <v>775</v>
      </c>
      <c r="N85" s="239" t="s">
        <v>276</v>
      </c>
    </row>
    <row r="86" spans="1:14" ht="15.75" customHeight="1" x14ac:dyDescent="0.25">
      <c r="A86" s="422" t="s">
        <v>39</v>
      </c>
      <c r="B86" s="423"/>
      <c r="C86" s="423"/>
      <c r="D86" s="423"/>
      <c r="E86" s="423"/>
      <c r="F86" s="423"/>
      <c r="G86" s="423"/>
      <c r="H86" s="423"/>
      <c r="I86" s="423"/>
      <c r="J86" s="423"/>
      <c r="K86" s="423"/>
      <c r="L86" s="423"/>
      <c r="M86" s="423"/>
      <c r="N86" s="424"/>
    </row>
    <row r="87" spans="1:14" ht="43.5" customHeight="1" x14ac:dyDescent="0.25">
      <c r="A87" s="54" t="s">
        <v>2658</v>
      </c>
      <c r="B87" s="60" t="s">
        <v>63</v>
      </c>
      <c r="C87" s="354" t="s">
        <v>59</v>
      </c>
      <c r="D87" s="254" t="s">
        <v>60</v>
      </c>
      <c r="E87" s="254" t="s">
        <v>61</v>
      </c>
      <c r="F87" s="61">
        <v>5200</v>
      </c>
      <c r="G87" s="61">
        <v>5200</v>
      </c>
      <c r="H87" s="242" t="s">
        <v>775</v>
      </c>
      <c r="I87" s="254">
        <v>200.5</v>
      </c>
      <c r="J87" s="61">
        <v>5000</v>
      </c>
      <c r="K87" s="242" t="s">
        <v>775</v>
      </c>
      <c r="L87" s="242" t="s">
        <v>775</v>
      </c>
      <c r="M87" s="242" t="s">
        <v>775</v>
      </c>
      <c r="N87" s="60" t="s">
        <v>62</v>
      </c>
    </row>
    <row r="88" spans="1:14" ht="62.25" customHeight="1" x14ac:dyDescent="0.25">
      <c r="A88" s="53" t="s">
        <v>2659</v>
      </c>
      <c r="B88" s="253" t="s">
        <v>64</v>
      </c>
      <c r="C88" s="361"/>
      <c r="D88" s="242" t="s">
        <v>60</v>
      </c>
      <c r="E88" s="242" t="s">
        <v>55</v>
      </c>
      <c r="F88" s="58">
        <v>10158.700000000001</v>
      </c>
      <c r="G88" s="58">
        <v>10158.700000000001</v>
      </c>
      <c r="H88" s="242" t="s">
        <v>65</v>
      </c>
      <c r="I88" s="242" t="s">
        <v>775</v>
      </c>
      <c r="J88" s="242" t="s">
        <v>775</v>
      </c>
      <c r="K88" s="242" t="s">
        <v>775</v>
      </c>
      <c r="L88" s="242" t="s">
        <v>775</v>
      </c>
      <c r="M88" s="242" t="s">
        <v>775</v>
      </c>
      <c r="N88" s="253" t="s">
        <v>66</v>
      </c>
    </row>
    <row r="89" spans="1:14" ht="52.5" x14ac:dyDescent="0.25">
      <c r="A89" s="53" t="s">
        <v>2660</v>
      </c>
      <c r="B89" s="253" t="s">
        <v>58</v>
      </c>
      <c r="C89" s="355"/>
      <c r="D89" s="242" t="s">
        <v>60</v>
      </c>
      <c r="E89" s="242" t="s">
        <v>61</v>
      </c>
      <c r="F89" s="58">
        <v>5200</v>
      </c>
      <c r="G89" s="58">
        <v>5200</v>
      </c>
      <c r="H89" s="242" t="s">
        <v>775</v>
      </c>
      <c r="I89" s="58">
        <v>200.5</v>
      </c>
      <c r="J89" s="58">
        <v>5000</v>
      </c>
      <c r="K89" s="242" t="s">
        <v>775</v>
      </c>
      <c r="L89" s="242" t="s">
        <v>775</v>
      </c>
      <c r="M89" s="242" t="s">
        <v>775</v>
      </c>
      <c r="N89" s="253" t="s">
        <v>62</v>
      </c>
    </row>
    <row r="90" spans="1:14" ht="75.75" customHeight="1" x14ac:dyDescent="0.25">
      <c r="A90" s="53" t="s">
        <v>2661</v>
      </c>
      <c r="B90" s="253" t="s">
        <v>79</v>
      </c>
      <c r="C90" s="354" t="s">
        <v>80</v>
      </c>
      <c r="D90" s="242" t="s">
        <v>81</v>
      </c>
      <c r="E90" s="242" t="s">
        <v>82</v>
      </c>
      <c r="F90" s="58">
        <v>4000.4</v>
      </c>
      <c r="G90" s="58">
        <v>4000.4</v>
      </c>
      <c r="H90" s="242" t="s">
        <v>775</v>
      </c>
      <c r="I90" s="242" t="s">
        <v>83</v>
      </c>
      <c r="J90" s="242" t="s">
        <v>105</v>
      </c>
      <c r="K90" s="242" t="s">
        <v>775</v>
      </c>
      <c r="L90" s="242" t="s">
        <v>775</v>
      </c>
      <c r="M90" s="242" t="s">
        <v>775</v>
      </c>
      <c r="N90" s="253" t="s">
        <v>85</v>
      </c>
    </row>
    <row r="91" spans="1:14" ht="76.5" customHeight="1" x14ac:dyDescent="0.25">
      <c r="A91" s="53" t="s">
        <v>2662</v>
      </c>
      <c r="B91" s="253" t="s">
        <v>92</v>
      </c>
      <c r="C91" s="361"/>
      <c r="D91" s="242" t="s">
        <v>81</v>
      </c>
      <c r="E91" s="242" t="s">
        <v>82</v>
      </c>
      <c r="F91" s="58">
        <v>14518</v>
      </c>
      <c r="G91" s="58">
        <v>14518</v>
      </c>
      <c r="H91" s="242" t="s">
        <v>775</v>
      </c>
      <c r="I91" s="242" t="s">
        <v>93</v>
      </c>
      <c r="J91" s="242" t="s">
        <v>101</v>
      </c>
      <c r="K91" s="242" t="s">
        <v>775</v>
      </c>
      <c r="L91" s="242" t="s">
        <v>775</v>
      </c>
      <c r="M91" s="242" t="s">
        <v>775</v>
      </c>
      <c r="N91" s="253" t="s">
        <v>87</v>
      </c>
    </row>
    <row r="92" spans="1:14" ht="63" x14ac:dyDescent="0.25">
      <c r="A92" s="53" t="s">
        <v>2663</v>
      </c>
      <c r="B92" s="253" t="s">
        <v>86</v>
      </c>
      <c r="C92" s="355"/>
      <c r="D92" s="242" t="s">
        <v>81</v>
      </c>
      <c r="E92" s="242" t="s">
        <v>82</v>
      </c>
      <c r="F92" s="58">
        <v>7000.3</v>
      </c>
      <c r="G92" s="58">
        <v>7000.3</v>
      </c>
      <c r="H92" s="242" t="s">
        <v>775</v>
      </c>
      <c r="I92" s="242" t="s">
        <v>71</v>
      </c>
      <c r="J92" s="242" t="s">
        <v>100</v>
      </c>
      <c r="K92" s="242" t="s">
        <v>775</v>
      </c>
      <c r="L92" s="242" t="s">
        <v>775</v>
      </c>
      <c r="M92" s="242" t="s">
        <v>775</v>
      </c>
      <c r="N92" s="253" t="s">
        <v>87</v>
      </c>
    </row>
    <row r="93" spans="1:14" ht="54.75" customHeight="1" x14ac:dyDescent="0.25">
      <c r="A93" s="53" t="s">
        <v>2664</v>
      </c>
      <c r="B93" s="253" t="s">
        <v>94</v>
      </c>
      <c r="C93" s="253" t="s">
        <v>89</v>
      </c>
      <c r="D93" s="242" t="s">
        <v>81</v>
      </c>
      <c r="E93" s="242" t="s">
        <v>95</v>
      </c>
      <c r="F93" s="58">
        <v>28320.1</v>
      </c>
      <c r="G93" s="58">
        <v>28320.1</v>
      </c>
      <c r="H93" s="242" t="s">
        <v>775</v>
      </c>
      <c r="I93" s="242" t="s">
        <v>96</v>
      </c>
      <c r="J93" s="242" t="s">
        <v>102</v>
      </c>
      <c r="K93" s="242" t="s">
        <v>775</v>
      </c>
      <c r="L93" s="242" t="s">
        <v>775</v>
      </c>
      <c r="M93" s="242" t="s">
        <v>775</v>
      </c>
      <c r="N93" s="253" t="s">
        <v>97</v>
      </c>
    </row>
    <row r="94" spans="1:14" ht="54" customHeight="1" x14ac:dyDescent="0.25">
      <c r="A94" s="53" t="s">
        <v>2665</v>
      </c>
      <c r="B94" s="253" t="s">
        <v>88</v>
      </c>
      <c r="C94" s="253" t="s">
        <v>89</v>
      </c>
      <c r="D94" s="242" t="s">
        <v>81</v>
      </c>
      <c r="E94" s="242" t="s">
        <v>55</v>
      </c>
      <c r="F94" s="58">
        <v>154596.29999999999</v>
      </c>
      <c r="G94" s="58">
        <v>154596.29999999999</v>
      </c>
      <c r="H94" s="242" t="s">
        <v>775</v>
      </c>
      <c r="I94" s="242" t="s">
        <v>90</v>
      </c>
      <c r="J94" s="242" t="s">
        <v>106</v>
      </c>
      <c r="K94" s="242" t="s">
        <v>775</v>
      </c>
      <c r="L94" s="242" t="s">
        <v>775</v>
      </c>
      <c r="M94" s="242" t="s">
        <v>775</v>
      </c>
      <c r="N94" s="253" t="s">
        <v>91</v>
      </c>
    </row>
    <row r="95" spans="1:14" x14ac:dyDescent="0.25">
      <c r="A95" s="409" t="s">
        <v>1259</v>
      </c>
      <c r="B95" s="410"/>
      <c r="C95" s="410"/>
      <c r="D95" s="410"/>
      <c r="E95" s="410"/>
      <c r="F95" s="410"/>
      <c r="G95" s="410"/>
      <c r="H95" s="410"/>
      <c r="I95" s="410"/>
      <c r="J95" s="410"/>
      <c r="K95" s="410"/>
      <c r="L95" s="410"/>
      <c r="M95" s="410"/>
      <c r="N95" s="411"/>
    </row>
    <row r="96" spans="1:14" ht="56.25" customHeight="1" x14ac:dyDescent="0.25">
      <c r="A96" s="53" t="s">
        <v>2666</v>
      </c>
      <c r="B96" s="238" t="s">
        <v>1285</v>
      </c>
      <c r="C96" s="238" t="s">
        <v>1804</v>
      </c>
      <c r="D96" s="242" t="s">
        <v>1260</v>
      </c>
      <c r="E96" s="242" t="s">
        <v>1287</v>
      </c>
      <c r="F96" s="71">
        <v>1500000</v>
      </c>
      <c r="G96" s="71">
        <f>SUM(H96:M96)</f>
        <v>2420</v>
      </c>
      <c r="H96" s="71">
        <v>2420</v>
      </c>
      <c r="I96" s="242" t="s">
        <v>775</v>
      </c>
      <c r="J96" s="242" t="s">
        <v>775</v>
      </c>
      <c r="K96" s="242" t="s">
        <v>775</v>
      </c>
      <c r="L96" s="242" t="s">
        <v>775</v>
      </c>
      <c r="M96" s="242" t="s">
        <v>775</v>
      </c>
      <c r="N96" s="238" t="s">
        <v>1288</v>
      </c>
    </row>
    <row r="97" spans="1:14" ht="48" customHeight="1" x14ac:dyDescent="0.25">
      <c r="A97" s="53" t="s">
        <v>2667</v>
      </c>
      <c r="B97" s="238" t="s">
        <v>1332</v>
      </c>
      <c r="C97" s="238" t="s">
        <v>1344</v>
      </c>
      <c r="D97" s="242" t="s">
        <v>1333</v>
      </c>
      <c r="E97" s="242" t="s">
        <v>141</v>
      </c>
      <c r="F97" s="71">
        <v>417000</v>
      </c>
      <c r="G97" s="71">
        <v>417000</v>
      </c>
      <c r="H97" s="242" t="s">
        <v>775</v>
      </c>
      <c r="I97" s="242" t="s">
        <v>775</v>
      </c>
      <c r="J97" s="242" t="s">
        <v>775</v>
      </c>
      <c r="K97" s="242" t="s">
        <v>775</v>
      </c>
      <c r="L97" s="242" t="s">
        <v>775</v>
      </c>
      <c r="M97" s="71">
        <v>417000</v>
      </c>
      <c r="N97" s="238" t="s">
        <v>1334</v>
      </c>
    </row>
    <row r="98" spans="1:14" ht="105" x14ac:dyDescent="0.25">
      <c r="A98" s="53" t="s">
        <v>2668</v>
      </c>
      <c r="B98" s="238" t="s">
        <v>1335</v>
      </c>
      <c r="C98" s="238" t="s">
        <v>1343</v>
      </c>
      <c r="D98" s="242" t="s">
        <v>139</v>
      </c>
      <c r="E98" s="242" t="s">
        <v>116</v>
      </c>
      <c r="F98" s="71">
        <f>G98</f>
        <v>9135</v>
      </c>
      <c r="G98" s="71">
        <f>SUM(H98:M98)</f>
        <v>9135</v>
      </c>
      <c r="H98" s="71">
        <v>5535</v>
      </c>
      <c r="I98" s="96">
        <v>3600</v>
      </c>
      <c r="J98" s="242" t="s">
        <v>775</v>
      </c>
      <c r="K98" s="242" t="s">
        <v>775</v>
      </c>
      <c r="L98" s="242" t="s">
        <v>775</v>
      </c>
      <c r="M98" s="242" t="s">
        <v>775</v>
      </c>
      <c r="N98" s="238" t="s">
        <v>1336</v>
      </c>
    </row>
    <row r="99" spans="1:14" ht="85.5" customHeight="1" x14ac:dyDescent="0.25">
      <c r="A99" s="53" t="s">
        <v>2669</v>
      </c>
      <c r="B99" s="238" t="s">
        <v>1339</v>
      </c>
      <c r="C99" s="238" t="s">
        <v>1342</v>
      </c>
      <c r="D99" s="242" t="s">
        <v>81</v>
      </c>
      <c r="E99" s="242" t="s">
        <v>116</v>
      </c>
      <c r="F99" s="71">
        <v>4000</v>
      </c>
      <c r="G99" s="242" t="s">
        <v>775</v>
      </c>
      <c r="H99" s="242" t="s">
        <v>775</v>
      </c>
      <c r="I99" s="242" t="s">
        <v>775</v>
      </c>
      <c r="J99" s="71">
        <v>4000</v>
      </c>
      <c r="K99" s="242" t="s">
        <v>775</v>
      </c>
      <c r="L99" s="242" t="s">
        <v>775</v>
      </c>
      <c r="M99" s="242" t="s">
        <v>775</v>
      </c>
      <c r="N99" s="238" t="s">
        <v>1340</v>
      </c>
    </row>
    <row r="100" spans="1:14" ht="63.75" customHeight="1" x14ac:dyDescent="0.25">
      <c r="A100" s="53" t="s">
        <v>2670</v>
      </c>
      <c r="B100" s="238" t="s">
        <v>1337</v>
      </c>
      <c r="C100" s="238" t="s">
        <v>1341</v>
      </c>
      <c r="D100" s="242" t="s">
        <v>81</v>
      </c>
      <c r="E100" s="242" t="s">
        <v>116</v>
      </c>
      <c r="F100" s="71">
        <v>4548.13</v>
      </c>
      <c r="G100" s="242" t="s">
        <v>775</v>
      </c>
      <c r="H100" s="242" t="s">
        <v>775</v>
      </c>
      <c r="I100" s="242" t="s">
        <v>775</v>
      </c>
      <c r="J100" s="242" t="s">
        <v>775</v>
      </c>
      <c r="K100" s="242" t="s">
        <v>775</v>
      </c>
      <c r="L100" s="242" t="s">
        <v>775</v>
      </c>
      <c r="M100" s="242" t="s">
        <v>775</v>
      </c>
      <c r="N100" s="238" t="s">
        <v>1338</v>
      </c>
    </row>
    <row r="101" spans="1:14" ht="15" customHeight="1" x14ac:dyDescent="0.25">
      <c r="A101" s="409" t="s">
        <v>492</v>
      </c>
      <c r="B101" s="410"/>
      <c r="C101" s="410"/>
      <c r="D101" s="410"/>
      <c r="E101" s="410"/>
      <c r="F101" s="410"/>
      <c r="G101" s="410"/>
      <c r="H101" s="410"/>
      <c r="I101" s="410"/>
      <c r="J101" s="410"/>
      <c r="K101" s="410"/>
      <c r="L101" s="410"/>
      <c r="M101" s="410"/>
      <c r="N101" s="411"/>
    </row>
    <row r="102" spans="1:14" ht="108.75" customHeight="1" x14ac:dyDescent="0.25">
      <c r="A102" s="53" t="s">
        <v>2671</v>
      </c>
      <c r="B102" s="244" t="s">
        <v>638</v>
      </c>
      <c r="C102" s="249" t="s">
        <v>639</v>
      </c>
      <c r="D102" s="62" t="s">
        <v>2638</v>
      </c>
      <c r="E102" s="62">
        <v>2018</v>
      </c>
      <c r="F102" s="62" t="s">
        <v>640</v>
      </c>
      <c r="G102" s="62" t="s">
        <v>640</v>
      </c>
      <c r="H102" s="242" t="s">
        <v>775</v>
      </c>
      <c r="I102" s="242" t="s">
        <v>775</v>
      </c>
      <c r="J102" s="242" t="s">
        <v>775</v>
      </c>
      <c r="K102" s="242" t="s">
        <v>775</v>
      </c>
      <c r="L102" s="242" t="s">
        <v>775</v>
      </c>
      <c r="M102" s="62" t="s">
        <v>640</v>
      </c>
      <c r="N102" s="244" t="s">
        <v>2672</v>
      </c>
    </row>
    <row r="103" spans="1:14" ht="109.5" customHeight="1" x14ac:dyDescent="0.25">
      <c r="A103" s="53" t="s">
        <v>2673</v>
      </c>
      <c r="B103" s="249" t="s">
        <v>2674</v>
      </c>
      <c r="C103" s="249" t="s">
        <v>592</v>
      </c>
      <c r="D103" s="8" t="s">
        <v>51</v>
      </c>
      <c r="E103" s="255" t="s">
        <v>641</v>
      </c>
      <c r="F103" s="66">
        <v>11807.8</v>
      </c>
      <c r="G103" s="66">
        <v>10361.299999999999</v>
      </c>
      <c r="H103" s="242" t="s">
        <v>775</v>
      </c>
      <c r="I103" s="66">
        <v>10361.299999999999</v>
      </c>
      <c r="J103" s="242" t="s">
        <v>775</v>
      </c>
      <c r="K103" s="242" t="s">
        <v>775</v>
      </c>
      <c r="L103" s="242" t="s">
        <v>775</v>
      </c>
      <c r="M103" s="242" t="s">
        <v>775</v>
      </c>
      <c r="N103" s="244" t="s">
        <v>2675</v>
      </c>
    </row>
    <row r="104" spans="1:14" ht="88.5" customHeight="1" x14ac:dyDescent="0.25">
      <c r="A104" s="53" t="s">
        <v>2676</v>
      </c>
      <c r="B104" s="244" t="s">
        <v>2677</v>
      </c>
      <c r="C104" s="244" t="s">
        <v>531</v>
      </c>
      <c r="D104" s="8" t="s">
        <v>51</v>
      </c>
      <c r="E104" s="67" t="s">
        <v>48</v>
      </c>
      <c r="F104" s="72">
        <v>5700</v>
      </c>
      <c r="G104" s="72">
        <v>5700</v>
      </c>
      <c r="H104" s="242" t="s">
        <v>775</v>
      </c>
      <c r="I104" s="242" t="s">
        <v>775</v>
      </c>
      <c r="J104" s="242" t="s">
        <v>775</v>
      </c>
      <c r="K104" s="242" t="s">
        <v>775</v>
      </c>
      <c r="L104" s="242" t="s">
        <v>775</v>
      </c>
      <c r="M104" s="97">
        <v>5700</v>
      </c>
      <c r="N104" s="244" t="s">
        <v>2678</v>
      </c>
    </row>
    <row r="105" spans="1:14" ht="70.5" customHeight="1" x14ac:dyDescent="0.25">
      <c r="A105" s="53" t="s">
        <v>2679</v>
      </c>
      <c r="B105" s="68" t="s">
        <v>642</v>
      </c>
      <c r="C105" s="68" t="s">
        <v>643</v>
      </c>
      <c r="D105" s="8" t="s">
        <v>51</v>
      </c>
      <c r="E105" s="67" t="s">
        <v>48</v>
      </c>
      <c r="F105" s="67">
        <v>4300</v>
      </c>
      <c r="G105" s="67">
        <v>4300</v>
      </c>
      <c r="H105" s="242" t="s">
        <v>775</v>
      </c>
      <c r="I105" s="67">
        <v>1600</v>
      </c>
      <c r="J105" s="67">
        <v>1200</v>
      </c>
      <c r="K105" s="242" t="s">
        <v>775</v>
      </c>
      <c r="L105" s="242" t="s">
        <v>775</v>
      </c>
      <c r="M105" s="67">
        <v>1500</v>
      </c>
      <c r="N105" s="68" t="s">
        <v>644</v>
      </c>
    </row>
    <row r="106" spans="1:14" ht="82.5" customHeight="1" x14ac:dyDescent="0.25">
      <c r="A106" s="53" t="s">
        <v>2680</v>
      </c>
      <c r="B106" s="244" t="s">
        <v>645</v>
      </c>
      <c r="C106" s="239" t="s">
        <v>554</v>
      </c>
      <c r="D106" s="62" t="s">
        <v>2681</v>
      </c>
      <c r="E106" s="62" t="s">
        <v>48</v>
      </c>
      <c r="F106" s="72">
        <v>4140</v>
      </c>
      <c r="G106" s="72">
        <v>4140</v>
      </c>
      <c r="H106" s="242" t="s">
        <v>775</v>
      </c>
      <c r="I106" s="72">
        <v>4140</v>
      </c>
      <c r="J106" s="242" t="s">
        <v>775</v>
      </c>
      <c r="K106" s="242" t="s">
        <v>775</v>
      </c>
      <c r="L106" s="242" t="s">
        <v>775</v>
      </c>
      <c r="M106" s="242" t="s">
        <v>775</v>
      </c>
      <c r="N106" s="239" t="s">
        <v>552</v>
      </c>
    </row>
    <row r="107" spans="1:14" x14ac:dyDescent="0.25">
      <c r="A107" s="412" t="s">
        <v>1265</v>
      </c>
      <c r="B107" s="420"/>
      <c r="C107" s="420"/>
      <c r="D107" s="420"/>
      <c r="E107" s="420"/>
      <c r="F107" s="420"/>
      <c r="G107" s="420"/>
      <c r="H107" s="420"/>
      <c r="I107" s="420"/>
      <c r="J107" s="420"/>
      <c r="K107" s="420"/>
      <c r="L107" s="420"/>
      <c r="M107" s="420"/>
      <c r="N107" s="421"/>
    </row>
    <row r="108" spans="1:14" ht="138.75" customHeight="1" x14ac:dyDescent="0.25">
      <c r="A108" s="278" t="s">
        <v>2682</v>
      </c>
      <c r="B108" s="238" t="s">
        <v>1795</v>
      </c>
      <c r="C108" s="245" t="s">
        <v>1801</v>
      </c>
      <c r="D108" s="242" t="s">
        <v>1597</v>
      </c>
      <c r="E108" s="242">
        <v>2018</v>
      </c>
      <c r="F108" s="242">
        <v>16936.7</v>
      </c>
      <c r="G108" s="242">
        <v>16936.7</v>
      </c>
      <c r="H108" s="242">
        <v>16936.7</v>
      </c>
      <c r="I108" s="242" t="s">
        <v>775</v>
      </c>
      <c r="J108" s="242" t="s">
        <v>775</v>
      </c>
      <c r="K108" s="242" t="s">
        <v>775</v>
      </c>
      <c r="L108" s="242" t="s">
        <v>775</v>
      </c>
      <c r="M108" s="242" t="s">
        <v>775</v>
      </c>
      <c r="N108" s="238" t="s">
        <v>2683</v>
      </c>
    </row>
    <row r="109" spans="1:14" ht="119.25" customHeight="1" x14ac:dyDescent="0.25">
      <c r="A109" s="278" t="s">
        <v>2684</v>
      </c>
      <c r="B109" s="238" t="s">
        <v>1796</v>
      </c>
      <c r="C109" s="354" t="s">
        <v>1802</v>
      </c>
      <c r="D109" s="242" t="s">
        <v>51</v>
      </c>
      <c r="E109" s="242">
        <v>2018</v>
      </c>
      <c r="F109" s="242">
        <v>1450</v>
      </c>
      <c r="G109" s="242">
        <v>1447.4</v>
      </c>
      <c r="H109" s="242">
        <v>1447.4</v>
      </c>
      <c r="I109" s="242" t="s">
        <v>775</v>
      </c>
      <c r="J109" s="242" t="s">
        <v>775</v>
      </c>
      <c r="K109" s="242" t="s">
        <v>775</v>
      </c>
      <c r="L109" s="242" t="s">
        <v>775</v>
      </c>
      <c r="M109" s="242" t="s">
        <v>775</v>
      </c>
      <c r="N109" s="238" t="s">
        <v>2685</v>
      </c>
    </row>
    <row r="110" spans="1:14" ht="120" customHeight="1" x14ac:dyDescent="0.25">
      <c r="A110" s="278" t="s">
        <v>2686</v>
      </c>
      <c r="B110" s="238" t="s">
        <v>2687</v>
      </c>
      <c r="C110" s="355"/>
      <c r="D110" s="242" t="s">
        <v>51</v>
      </c>
      <c r="E110" s="242">
        <v>2018</v>
      </c>
      <c r="F110" s="242">
        <v>1495</v>
      </c>
      <c r="G110" s="242">
        <v>1490.7</v>
      </c>
      <c r="H110" s="242" t="s">
        <v>775</v>
      </c>
      <c r="I110" s="242" t="s">
        <v>2688</v>
      </c>
      <c r="J110" s="242">
        <v>1475.9</v>
      </c>
      <c r="K110" s="242" t="s">
        <v>775</v>
      </c>
      <c r="L110" s="242" t="s">
        <v>775</v>
      </c>
      <c r="M110" s="242" t="s">
        <v>775</v>
      </c>
      <c r="N110" s="238" t="s">
        <v>2689</v>
      </c>
    </row>
    <row r="111" spans="1:14" ht="120.75" customHeight="1" x14ac:dyDescent="0.25">
      <c r="A111" s="278" t="s">
        <v>2690</v>
      </c>
      <c r="B111" s="238" t="s">
        <v>1797</v>
      </c>
      <c r="C111" s="272" t="s">
        <v>1802</v>
      </c>
      <c r="D111" s="242" t="s">
        <v>51</v>
      </c>
      <c r="E111" s="242">
        <v>2018</v>
      </c>
      <c r="F111" s="242">
        <v>1450</v>
      </c>
      <c r="G111" s="242">
        <v>1449.86</v>
      </c>
      <c r="H111" s="242">
        <v>1449.86</v>
      </c>
      <c r="I111" s="242" t="s">
        <v>775</v>
      </c>
      <c r="J111" s="242" t="s">
        <v>775</v>
      </c>
      <c r="K111" s="242" t="s">
        <v>775</v>
      </c>
      <c r="L111" s="242" t="s">
        <v>775</v>
      </c>
      <c r="M111" s="242" t="s">
        <v>775</v>
      </c>
      <c r="N111" s="238" t="s">
        <v>2691</v>
      </c>
    </row>
    <row r="112" spans="1:14" ht="119.25" customHeight="1" x14ac:dyDescent="0.25">
      <c r="A112" s="278" t="s">
        <v>2692</v>
      </c>
      <c r="B112" s="238" t="s">
        <v>1798</v>
      </c>
      <c r="C112" s="238" t="s">
        <v>2693</v>
      </c>
      <c r="D112" s="242" t="s">
        <v>139</v>
      </c>
      <c r="E112" s="242">
        <v>2018</v>
      </c>
      <c r="F112" s="242">
        <v>980</v>
      </c>
      <c r="G112" s="242">
        <v>978</v>
      </c>
      <c r="H112" s="242" t="s">
        <v>775</v>
      </c>
      <c r="I112" s="242" t="s">
        <v>2694</v>
      </c>
      <c r="J112" s="242">
        <v>949.5</v>
      </c>
      <c r="K112" s="242" t="s">
        <v>775</v>
      </c>
      <c r="L112" s="242" t="s">
        <v>775</v>
      </c>
      <c r="M112" s="242" t="s">
        <v>775</v>
      </c>
      <c r="N112" s="238" t="s">
        <v>2695</v>
      </c>
    </row>
    <row r="113" spans="1:14" ht="108" customHeight="1" x14ac:dyDescent="0.25">
      <c r="A113" s="278" t="s">
        <v>2696</v>
      </c>
      <c r="B113" s="238" t="s">
        <v>1738</v>
      </c>
      <c r="C113" s="354" t="s">
        <v>2693</v>
      </c>
      <c r="D113" s="242" t="s">
        <v>139</v>
      </c>
      <c r="E113" s="242">
        <v>2018</v>
      </c>
      <c r="F113" s="242">
        <v>290</v>
      </c>
      <c r="G113" s="242">
        <v>283</v>
      </c>
      <c r="H113" s="242" t="s">
        <v>43</v>
      </c>
      <c r="I113" s="242" t="s">
        <v>2697</v>
      </c>
      <c r="J113" s="242">
        <v>274.3</v>
      </c>
      <c r="K113" s="242" t="s">
        <v>775</v>
      </c>
      <c r="L113" s="242" t="s">
        <v>775</v>
      </c>
      <c r="M113" s="242" t="s">
        <v>775</v>
      </c>
      <c r="N113" s="238" t="s">
        <v>2698</v>
      </c>
    </row>
    <row r="114" spans="1:14" ht="87.75" customHeight="1" x14ac:dyDescent="0.25">
      <c r="A114" s="278" t="s">
        <v>2699</v>
      </c>
      <c r="B114" s="238" t="s">
        <v>1739</v>
      </c>
      <c r="C114" s="355"/>
      <c r="D114" s="242" t="s">
        <v>139</v>
      </c>
      <c r="E114" s="242">
        <v>2018</v>
      </c>
      <c r="F114" s="242">
        <v>590</v>
      </c>
      <c r="G114" s="242">
        <v>588.6</v>
      </c>
      <c r="H114" s="242" t="s">
        <v>775</v>
      </c>
      <c r="I114" s="242" t="s">
        <v>2700</v>
      </c>
      <c r="J114" s="242">
        <v>570.9</v>
      </c>
      <c r="K114" s="242" t="s">
        <v>775</v>
      </c>
      <c r="L114" s="242" t="s">
        <v>775</v>
      </c>
      <c r="M114" s="242" t="s">
        <v>775</v>
      </c>
      <c r="N114" s="238" t="s">
        <v>2701</v>
      </c>
    </row>
    <row r="115" spans="1:14" ht="87.75" customHeight="1" x14ac:dyDescent="0.25">
      <c r="A115" s="278" t="s">
        <v>2702</v>
      </c>
      <c r="B115" s="238" t="s">
        <v>1745</v>
      </c>
      <c r="C115" s="354" t="s">
        <v>2693</v>
      </c>
      <c r="D115" s="242" t="s">
        <v>42</v>
      </c>
      <c r="E115" s="242">
        <v>2018</v>
      </c>
      <c r="F115" s="242">
        <v>248.4</v>
      </c>
      <c r="G115" s="242">
        <v>248.4</v>
      </c>
      <c r="H115" s="242">
        <v>78.400000000000006</v>
      </c>
      <c r="I115" s="242" t="s">
        <v>2703</v>
      </c>
      <c r="J115" s="242" t="s">
        <v>775</v>
      </c>
      <c r="K115" s="242" t="s">
        <v>775</v>
      </c>
      <c r="L115" s="242" t="s">
        <v>775</v>
      </c>
      <c r="M115" s="242" t="s">
        <v>775</v>
      </c>
      <c r="N115" s="238" t="s">
        <v>2704</v>
      </c>
    </row>
    <row r="116" spans="1:14" ht="87" customHeight="1" x14ac:dyDescent="0.25">
      <c r="A116" s="278" t="s">
        <v>2705</v>
      </c>
      <c r="B116" s="238" t="s">
        <v>1799</v>
      </c>
      <c r="C116" s="355"/>
      <c r="D116" s="242" t="s">
        <v>42</v>
      </c>
      <c r="E116" s="242">
        <v>2018</v>
      </c>
      <c r="F116" s="242">
        <v>1810</v>
      </c>
      <c r="G116" s="242">
        <v>1810</v>
      </c>
      <c r="H116" s="242">
        <v>400</v>
      </c>
      <c r="I116" s="242" t="s">
        <v>2706</v>
      </c>
      <c r="J116" s="242">
        <v>150</v>
      </c>
      <c r="K116" s="242" t="s">
        <v>775</v>
      </c>
      <c r="L116" s="242" t="s">
        <v>775</v>
      </c>
      <c r="M116" s="242" t="s">
        <v>775</v>
      </c>
      <c r="N116" s="238" t="s">
        <v>1800</v>
      </c>
    </row>
    <row r="117" spans="1:14" ht="117" customHeight="1" x14ac:dyDescent="0.25">
      <c r="A117" s="278" t="s">
        <v>2707</v>
      </c>
      <c r="B117" s="238" t="s">
        <v>1750</v>
      </c>
      <c r="C117" s="238" t="s">
        <v>846</v>
      </c>
      <c r="D117" s="242" t="s">
        <v>362</v>
      </c>
      <c r="E117" s="242">
        <v>2018</v>
      </c>
      <c r="F117" s="242">
        <v>1728.6</v>
      </c>
      <c r="G117" s="242">
        <v>1728.6</v>
      </c>
      <c r="H117" s="242" t="s">
        <v>775</v>
      </c>
      <c r="I117" s="242" t="s">
        <v>2708</v>
      </c>
      <c r="J117" s="242" t="s">
        <v>775</v>
      </c>
      <c r="K117" s="242" t="s">
        <v>775</v>
      </c>
      <c r="L117" s="242" t="s">
        <v>775</v>
      </c>
      <c r="M117" s="242" t="s">
        <v>775</v>
      </c>
      <c r="N117" s="238" t="s">
        <v>2709</v>
      </c>
    </row>
    <row r="118" spans="1:14" ht="120.75" customHeight="1" x14ac:dyDescent="0.25">
      <c r="A118" s="278" t="s">
        <v>2710</v>
      </c>
      <c r="B118" s="238" t="s">
        <v>1750</v>
      </c>
      <c r="C118" s="354" t="s">
        <v>1803</v>
      </c>
      <c r="D118" s="242" t="s">
        <v>362</v>
      </c>
      <c r="E118" s="242">
        <v>2018</v>
      </c>
      <c r="F118" s="242">
        <v>1728.6</v>
      </c>
      <c r="G118" s="242">
        <v>1728.6</v>
      </c>
      <c r="H118" s="242" t="s">
        <v>775</v>
      </c>
      <c r="I118" s="242" t="s">
        <v>2711</v>
      </c>
      <c r="J118" s="242" t="s">
        <v>775</v>
      </c>
      <c r="K118" s="242" t="s">
        <v>775</v>
      </c>
      <c r="L118" s="242" t="s">
        <v>775</v>
      </c>
      <c r="M118" s="242" t="s">
        <v>775</v>
      </c>
      <c r="N118" s="238" t="s">
        <v>2712</v>
      </c>
    </row>
    <row r="119" spans="1:14" ht="75" customHeight="1" x14ac:dyDescent="0.25">
      <c r="A119" s="278" t="s">
        <v>2713</v>
      </c>
      <c r="B119" s="238" t="s">
        <v>1753</v>
      </c>
      <c r="C119" s="355"/>
      <c r="D119" s="242" t="s">
        <v>362</v>
      </c>
      <c r="E119" s="242">
        <v>2018</v>
      </c>
      <c r="F119" s="242">
        <v>1306.7</v>
      </c>
      <c r="G119" s="242">
        <v>1306.7</v>
      </c>
      <c r="H119" s="242" t="s">
        <v>775</v>
      </c>
      <c r="I119" s="242" t="s">
        <v>2714</v>
      </c>
      <c r="J119" s="242" t="s">
        <v>775</v>
      </c>
      <c r="K119" s="242" t="s">
        <v>775</v>
      </c>
      <c r="L119" s="242" t="s">
        <v>775</v>
      </c>
      <c r="M119" s="242" t="s">
        <v>775</v>
      </c>
      <c r="N119" s="238" t="s">
        <v>2715</v>
      </c>
    </row>
    <row r="120" spans="1:14" x14ac:dyDescent="0.25">
      <c r="A120" s="412" t="s">
        <v>1266</v>
      </c>
      <c r="B120" s="413"/>
      <c r="C120" s="413"/>
      <c r="D120" s="413"/>
      <c r="E120" s="413"/>
      <c r="F120" s="413"/>
      <c r="G120" s="413"/>
      <c r="H120" s="413"/>
      <c r="I120" s="413"/>
      <c r="J120" s="413"/>
      <c r="K120" s="413"/>
      <c r="L120" s="413"/>
      <c r="M120" s="413"/>
      <c r="N120" s="414"/>
    </row>
    <row r="121" spans="1:14" ht="56.25" customHeight="1" x14ac:dyDescent="0.25">
      <c r="A121" s="53" t="s">
        <v>2716</v>
      </c>
      <c r="B121" s="244" t="s">
        <v>1962</v>
      </c>
      <c r="C121" s="244" t="s">
        <v>592</v>
      </c>
      <c r="D121" s="62" t="s">
        <v>1350</v>
      </c>
      <c r="E121" s="66" t="s">
        <v>1963</v>
      </c>
      <c r="F121" s="66" t="s">
        <v>1964</v>
      </c>
      <c r="G121" s="53" t="s">
        <v>775</v>
      </c>
      <c r="H121" s="53" t="s">
        <v>775</v>
      </c>
      <c r="I121" s="53" t="s">
        <v>775</v>
      </c>
      <c r="J121" s="53" t="s">
        <v>775</v>
      </c>
      <c r="K121" s="53" t="s">
        <v>775</v>
      </c>
      <c r="L121" s="53" t="s">
        <v>775</v>
      </c>
      <c r="M121" s="53" t="s">
        <v>775</v>
      </c>
      <c r="N121" s="239" t="s">
        <v>1965</v>
      </c>
    </row>
    <row r="122" spans="1:14" ht="69" customHeight="1" x14ac:dyDescent="0.25">
      <c r="A122" s="53" t="s">
        <v>2717</v>
      </c>
      <c r="B122" s="244" t="s">
        <v>1953</v>
      </c>
      <c r="C122" s="244" t="s">
        <v>1966</v>
      </c>
      <c r="D122" s="62" t="s">
        <v>1350</v>
      </c>
      <c r="E122" s="66" t="s">
        <v>116</v>
      </c>
      <c r="F122" s="66">
        <v>32626</v>
      </c>
      <c r="G122" s="53" t="s">
        <v>775</v>
      </c>
      <c r="H122" s="53" t="s">
        <v>775</v>
      </c>
      <c r="I122" s="53" t="s">
        <v>775</v>
      </c>
      <c r="J122" s="53" t="s">
        <v>775</v>
      </c>
      <c r="K122" s="53" t="s">
        <v>775</v>
      </c>
      <c r="L122" s="53" t="s">
        <v>775</v>
      </c>
      <c r="M122" s="53" t="s">
        <v>775</v>
      </c>
      <c r="N122" s="239" t="s">
        <v>1952</v>
      </c>
    </row>
    <row r="123" spans="1:14" x14ac:dyDescent="0.25">
      <c r="A123" s="412" t="s">
        <v>1267</v>
      </c>
      <c r="B123" s="413"/>
      <c r="C123" s="413"/>
      <c r="D123" s="413"/>
      <c r="E123" s="413"/>
      <c r="F123" s="413"/>
      <c r="G123" s="413"/>
      <c r="H123" s="413"/>
      <c r="I123" s="413"/>
      <c r="J123" s="413"/>
      <c r="K123" s="413"/>
      <c r="L123" s="413"/>
      <c r="M123" s="413"/>
      <c r="N123" s="414"/>
    </row>
    <row r="124" spans="1:14" ht="52.5" x14ac:dyDescent="0.25">
      <c r="A124" s="53" t="s">
        <v>2718</v>
      </c>
      <c r="B124" s="238" t="s">
        <v>1828</v>
      </c>
      <c r="C124" s="238" t="s">
        <v>1142</v>
      </c>
      <c r="D124" s="242" t="s">
        <v>2638</v>
      </c>
      <c r="E124" s="242" t="s">
        <v>116</v>
      </c>
      <c r="F124" s="71">
        <v>20000</v>
      </c>
      <c r="G124" s="71">
        <v>20000</v>
      </c>
      <c r="H124" s="71">
        <v>20000</v>
      </c>
      <c r="I124" s="71" t="s">
        <v>775</v>
      </c>
      <c r="J124" s="71" t="s">
        <v>775</v>
      </c>
      <c r="K124" s="71" t="s">
        <v>775</v>
      </c>
      <c r="L124" s="71" t="s">
        <v>775</v>
      </c>
      <c r="M124" s="71" t="s">
        <v>775</v>
      </c>
      <c r="N124" s="238" t="s">
        <v>1829</v>
      </c>
    </row>
    <row r="125" spans="1:14" ht="73.5" x14ac:dyDescent="0.25">
      <c r="A125" s="53" t="s">
        <v>2719</v>
      </c>
      <c r="B125" s="154" t="s">
        <v>1840</v>
      </c>
      <c r="C125" s="154" t="s">
        <v>392</v>
      </c>
      <c r="D125" s="52" t="s">
        <v>1841</v>
      </c>
      <c r="E125" s="52" t="s">
        <v>116</v>
      </c>
      <c r="F125" s="96">
        <v>600000</v>
      </c>
      <c r="G125" s="96">
        <v>600000</v>
      </c>
      <c r="H125" s="71" t="s">
        <v>775</v>
      </c>
      <c r="I125" s="71" t="s">
        <v>775</v>
      </c>
      <c r="J125" s="71" t="s">
        <v>775</v>
      </c>
      <c r="K125" s="71" t="s">
        <v>775</v>
      </c>
      <c r="L125" s="71" t="s">
        <v>775</v>
      </c>
      <c r="M125" s="121">
        <v>600000</v>
      </c>
      <c r="N125" s="238" t="s">
        <v>1842</v>
      </c>
    </row>
    <row r="126" spans="1:14" ht="53.25" customHeight="1" x14ac:dyDescent="0.25">
      <c r="A126" s="53" t="s">
        <v>2720</v>
      </c>
      <c r="B126" s="154" t="s">
        <v>2721</v>
      </c>
      <c r="C126" s="154" t="s">
        <v>392</v>
      </c>
      <c r="D126" s="52" t="s">
        <v>1841</v>
      </c>
      <c r="E126" s="52" t="s">
        <v>116</v>
      </c>
      <c r="F126" s="96">
        <v>45000</v>
      </c>
      <c r="G126" s="96">
        <v>450000</v>
      </c>
      <c r="H126" s="71" t="s">
        <v>775</v>
      </c>
      <c r="I126" s="71" t="s">
        <v>775</v>
      </c>
      <c r="J126" s="71" t="s">
        <v>775</v>
      </c>
      <c r="K126" s="71" t="s">
        <v>775</v>
      </c>
      <c r="L126" s="71" t="s">
        <v>775</v>
      </c>
      <c r="M126" s="121">
        <v>450000</v>
      </c>
      <c r="N126" s="238" t="s">
        <v>1842</v>
      </c>
    </row>
    <row r="127" spans="1:14" ht="83.25" customHeight="1" x14ac:dyDescent="0.25">
      <c r="A127" s="53" t="s">
        <v>2722</v>
      </c>
      <c r="B127" s="238" t="s">
        <v>1822</v>
      </c>
      <c r="C127" s="238" t="s">
        <v>465</v>
      </c>
      <c r="D127" s="242" t="s">
        <v>51</v>
      </c>
      <c r="E127" s="242" t="s">
        <v>116</v>
      </c>
      <c r="F127" s="71">
        <v>98700</v>
      </c>
      <c r="G127" s="71">
        <v>59043</v>
      </c>
      <c r="H127" s="71">
        <v>59043</v>
      </c>
      <c r="I127" s="71" t="s">
        <v>775</v>
      </c>
      <c r="J127" s="71" t="s">
        <v>775</v>
      </c>
      <c r="K127" s="71" t="s">
        <v>775</v>
      </c>
      <c r="L127" s="71" t="s">
        <v>775</v>
      </c>
      <c r="M127" s="71" t="s">
        <v>775</v>
      </c>
      <c r="N127" s="238" t="s">
        <v>1823</v>
      </c>
    </row>
    <row r="128" spans="1:14" ht="63" x14ac:dyDescent="0.25">
      <c r="A128" s="53" t="s">
        <v>2723</v>
      </c>
      <c r="B128" s="238" t="s">
        <v>1830</v>
      </c>
      <c r="C128" s="238" t="s">
        <v>1341</v>
      </c>
      <c r="D128" s="242" t="s">
        <v>81</v>
      </c>
      <c r="E128" s="242" t="s">
        <v>116</v>
      </c>
      <c r="F128" s="71">
        <v>4968.3999999999996</v>
      </c>
      <c r="G128" s="71">
        <v>4968.3999999999996</v>
      </c>
      <c r="H128" s="71">
        <v>4968.3999999999996</v>
      </c>
      <c r="I128" s="71" t="s">
        <v>775</v>
      </c>
      <c r="J128" s="71" t="s">
        <v>775</v>
      </c>
      <c r="K128" s="71" t="s">
        <v>775</v>
      </c>
      <c r="L128" s="71" t="s">
        <v>775</v>
      </c>
      <c r="M128" s="71" t="s">
        <v>775</v>
      </c>
      <c r="N128" s="238" t="s">
        <v>1832</v>
      </c>
    </row>
    <row r="129" spans="1:14" ht="63" x14ac:dyDescent="0.25">
      <c r="A129" s="53" t="s">
        <v>2724</v>
      </c>
      <c r="B129" s="238" t="s">
        <v>2725</v>
      </c>
      <c r="C129" s="238" t="s">
        <v>1341</v>
      </c>
      <c r="D129" s="242" t="s">
        <v>81</v>
      </c>
      <c r="E129" s="242" t="s">
        <v>116</v>
      </c>
      <c r="F129" s="71">
        <v>648.72</v>
      </c>
      <c r="G129" s="71">
        <v>648.72</v>
      </c>
      <c r="H129" s="71">
        <v>648.72</v>
      </c>
      <c r="I129" s="71" t="s">
        <v>775</v>
      </c>
      <c r="J129" s="71" t="s">
        <v>775</v>
      </c>
      <c r="K129" s="71" t="s">
        <v>775</v>
      </c>
      <c r="L129" s="71" t="s">
        <v>775</v>
      </c>
      <c r="M129" s="71" t="s">
        <v>775</v>
      </c>
      <c r="N129" s="238" t="s">
        <v>1832</v>
      </c>
    </row>
    <row r="130" spans="1:14" ht="63" x14ac:dyDescent="0.25">
      <c r="A130" s="53" t="s">
        <v>2726</v>
      </c>
      <c r="B130" s="238" t="s">
        <v>1830</v>
      </c>
      <c r="C130" s="238" t="s">
        <v>1341</v>
      </c>
      <c r="D130" s="242" t="s">
        <v>81</v>
      </c>
      <c r="E130" s="242" t="s">
        <v>116</v>
      </c>
      <c r="F130" s="71">
        <v>8674.5400000000009</v>
      </c>
      <c r="G130" s="71">
        <v>8674.5400000000009</v>
      </c>
      <c r="H130" s="71">
        <v>8674.5400000000009</v>
      </c>
      <c r="I130" s="71" t="s">
        <v>775</v>
      </c>
      <c r="J130" s="71" t="s">
        <v>775</v>
      </c>
      <c r="K130" s="71" t="s">
        <v>775</v>
      </c>
      <c r="L130" s="71" t="s">
        <v>775</v>
      </c>
      <c r="M130" s="71" t="s">
        <v>775</v>
      </c>
      <c r="N130" s="238" t="s">
        <v>1832</v>
      </c>
    </row>
    <row r="131" spans="1:14" x14ac:dyDescent="0.25">
      <c r="A131" s="412" t="s">
        <v>1268</v>
      </c>
      <c r="B131" s="413"/>
      <c r="C131" s="413"/>
      <c r="D131" s="413"/>
      <c r="E131" s="413"/>
      <c r="F131" s="413"/>
      <c r="G131" s="413"/>
      <c r="H131" s="413"/>
      <c r="I131" s="413"/>
      <c r="J131" s="413"/>
      <c r="K131" s="413"/>
      <c r="L131" s="413"/>
      <c r="M131" s="413"/>
      <c r="N131" s="414"/>
    </row>
    <row r="132" spans="1:14" ht="73.5" x14ac:dyDescent="0.25">
      <c r="A132" s="53" t="s">
        <v>2727</v>
      </c>
      <c r="B132" s="238" t="s">
        <v>2728</v>
      </c>
      <c r="C132" s="354" t="s">
        <v>1554</v>
      </c>
      <c r="D132" s="242" t="s">
        <v>2638</v>
      </c>
      <c r="E132" s="53">
        <v>2019</v>
      </c>
      <c r="F132" s="134">
        <v>100000</v>
      </c>
      <c r="G132" s="242" t="s">
        <v>775</v>
      </c>
      <c r="H132" s="134">
        <v>100000</v>
      </c>
      <c r="I132" s="242" t="s">
        <v>775</v>
      </c>
      <c r="J132" s="242" t="s">
        <v>775</v>
      </c>
      <c r="K132" s="242" t="s">
        <v>775</v>
      </c>
      <c r="L132" s="242" t="s">
        <v>775</v>
      </c>
      <c r="M132" s="242" t="s">
        <v>775</v>
      </c>
      <c r="N132" s="238" t="s">
        <v>2092</v>
      </c>
    </row>
    <row r="133" spans="1:14" ht="63" x14ac:dyDescent="0.25">
      <c r="A133" s="53" t="s">
        <v>2729</v>
      </c>
      <c r="B133" s="238" t="s">
        <v>2093</v>
      </c>
      <c r="C133" s="355"/>
      <c r="D133" s="242" t="s">
        <v>2638</v>
      </c>
      <c r="E133" s="242">
        <v>2019</v>
      </c>
      <c r="F133" s="134">
        <v>50000</v>
      </c>
      <c r="G133" s="242" t="s">
        <v>775</v>
      </c>
      <c r="H133" s="134">
        <v>50000</v>
      </c>
      <c r="I133" s="242" t="s">
        <v>775</v>
      </c>
      <c r="J133" s="242" t="s">
        <v>775</v>
      </c>
      <c r="K133" s="242" t="s">
        <v>775</v>
      </c>
      <c r="L133" s="242" t="s">
        <v>775</v>
      </c>
      <c r="M133" s="242" t="s">
        <v>775</v>
      </c>
      <c r="N133" s="238" t="s">
        <v>2092</v>
      </c>
    </row>
    <row r="134" spans="1:14" ht="84" x14ac:dyDescent="0.25">
      <c r="A134" s="53" t="s">
        <v>2730</v>
      </c>
      <c r="B134" s="238" t="s">
        <v>2868</v>
      </c>
      <c r="C134" s="354" t="s">
        <v>1554</v>
      </c>
      <c r="D134" s="242" t="s">
        <v>2638</v>
      </c>
      <c r="E134" s="53">
        <v>2019</v>
      </c>
      <c r="F134" s="134">
        <v>5070</v>
      </c>
      <c r="G134" s="134">
        <v>5070</v>
      </c>
      <c r="H134" s="134">
        <f>5070-507</f>
        <v>4563</v>
      </c>
      <c r="I134" s="134">
        <v>507</v>
      </c>
      <c r="J134" s="242" t="s">
        <v>775</v>
      </c>
      <c r="K134" s="242" t="s">
        <v>775</v>
      </c>
      <c r="L134" s="242" t="s">
        <v>775</v>
      </c>
      <c r="M134" s="242" t="s">
        <v>775</v>
      </c>
      <c r="N134" s="238" t="s">
        <v>2092</v>
      </c>
    </row>
    <row r="135" spans="1:14" ht="84" x14ac:dyDescent="0.25">
      <c r="A135" s="53" t="s">
        <v>2731</v>
      </c>
      <c r="B135" s="238" t="s">
        <v>2094</v>
      </c>
      <c r="C135" s="355"/>
      <c r="D135" s="242" t="s">
        <v>2638</v>
      </c>
      <c r="E135" s="53">
        <v>2019</v>
      </c>
      <c r="F135" s="134">
        <v>2730</v>
      </c>
      <c r="G135" s="134">
        <v>2730</v>
      </c>
      <c r="H135" s="134">
        <f>G135-273</f>
        <v>2457</v>
      </c>
      <c r="I135" s="134">
        <v>273</v>
      </c>
      <c r="J135" s="242" t="s">
        <v>775</v>
      </c>
      <c r="K135" s="242" t="s">
        <v>775</v>
      </c>
      <c r="L135" s="242" t="s">
        <v>775</v>
      </c>
      <c r="M135" s="242" t="s">
        <v>775</v>
      </c>
      <c r="N135" s="238" t="s">
        <v>2092</v>
      </c>
    </row>
    <row r="136" spans="1:14" ht="63" x14ac:dyDescent="0.25">
      <c r="A136" s="53" t="s">
        <v>2732</v>
      </c>
      <c r="B136" s="238" t="s">
        <v>2095</v>
      </c>
      <c r="C136" s="354" t="s">
        <v>2071</v>
      </c>
      <c r="D136" s="242" t="s">
        <v>51</v>
      </c>
      <c r="E136" s="242">
        <v>2019</v>
      </c>
      <c r="F136" s="134">
        <v>8500</v>
      </c>
      <c r="G136" s="242" t="s">
        <v>775</v>
      </c>
      <c r="H136" s="134">
        <f>8500-850</f>
        <v>7650</v>
      </c>
      <c r="I136" s="134">
        <v>850</v>
      </c>
      <c r="J136" s="242" t="s">
        <v>775</v>
      </c>
      <c r="K136" s="242" t="s">
        <v>775</v>
      </c>
      <c r="L136" s="242" t="s">
        <v>775</v>
      </c>
      <c r="M136" s="242" t="s">
        <v>775</v>
      </c>
      <c r="N136" s="238" t="s">
        <v>2096</v>
      </c>
    </row>
    <row r="137" spans="1:14" ht="84" x14ac:dyDescent="0.25">
      <c r="A137" s="53" t="s">
        <v>2733</v>
      </c>
      <c r="B137" s="238" t="s">
        <v>2097</v>
      </c>
      <c r="C137" s="361"/>
      <c r="D137" s="242" t="s">
        <v>51</v>
      </c>
      <c r="E137" s="53">
        <v>2019</v>
      </c>
      <c r="F137" s="134">
        <v>1403</v>
      </c>
      <c r="G137" s="135">
        <v>1403</v>
      </c>
      <c r="H137" s="134">
        <f>1403-140</f>
        <v>1263</v>
      </c>
      <c r="I137" s="135">
        <v>140</v>
      </c>
      <c r="J137" s="242" t="s">
        <v>775</v>
      </c>
      <c r="K137" s="242" t="s">
        <v>775</v>
      </c>
      <c r="L137" s="242" t="s">
        <v>775</v>
      </c>
      <c r="M137" s="242" t="s">
        <v>775</v>
      </c>
      <c r="N137" s="238" t="s">
        <v>2096</v>
      </c>
    </row>
    <row r="138" spans="1:14" ht="84" x14ac:dyDescent="0.25">
      <c r="A138" s="53" t="s">
        <v>2734</v>
      </c>
      <c r="B138" s="238" t="s">
        <v>2097</v>
      </c>
      <c r="C138" s="355"/>
      <c r="D138" s="242" t="s">
        <v>51</v>
      </c>
      <c r="E138" s="53">
        <v>2019</v>
      </c>
      <c r="F138" s="134">
        <v>1403</v>
      </c>
      <c r="G138" s="135">
        <v>1403</v>
      </c>
      <c r="H138" s="134">
        <f t="shared" ref="H138" si="0">1403-140</f>
        <v>1263</v>
      </c>
      <c r="I138" s="135">
        <v>140</v>
      </c>
      <c r="J138" s="242" t="s">
        <v>775</v>
      </c>
      <c r="K138" s="242" t="s">
        <v>775</v>
      </c>
      <c r="L138" s="242" t="s">
        <v>775</v>
      </c>
      <c r="M138" s="242" t="s">
        <v>775</v>
      </c>
      <c r="N138" s="238" t="s">
        <v>2096</v>
      </c>
    </row>
    <row r="139" spans="1:14" ht="108.75" customHeight="1" x14ac:dyDescent="0.25">
      <c r="A139" s="53" t="s">
        <v>2735</v>
      </c>
      <c r="B139" s="238" t="s">
        <v>2098</v>
      </c>
      <c r="C139" s="238" t="s">
        <v>2099</v>
      </c>
      <c r="D139" s="242" t="s">
        <v>42</v>
      </c>
      <c r="E139" s="53">
        <v>2019</v>
      </c>
      <c r="F139" s="134">
        <v>41703.019</v>
      </c>
      <c r="G139" s="136">
        <v>41703.019</v>
      </c>
      <c r="H139" s="134">
        <v>10000</v>
      </c>
      <c r="I139" s="137">
        <f>904.12+4499.9</f>
        <v>5404.0199999999995</v>
      </c>
      <c r="J139" s="134">
        <v>26999</v>
      </c>
      <c r="K139" s="242" t="s">
        <v>775</v>
      </c>
      <c r="L139" s="242" t="s">
        <v>775</v>
      </c>
      <c r="M139" s="242" t="s">
        <v>775</v>
      </c>
      <c r="N139" s="238" t="s">
        <v>2100</v>
      </c>
    </row>
    <row r="140" spans="1:14" ht="73.5" x14ac:dyDescent="0.25">
      <c r="A140" s="53" t="s">
        <v>2736</v>
      </c>
      <c r="B140" s="238" t="s">
        <v>2101</v>
      </c>
      <c r="C140" s="238" t="s">
        <v>2044</v>
      </c>
      <c r="D140" s="242" t="s">
        <v>42</v>
      </c>
      <c r="E140" s="53">
        <v>2019</v>
      </c>
      <c r="F140" s="134">
        <v>7000</v>
      </c>
      <c r="G140" s="134">
        <v>7000</v>
      </c>
      <c r="H140" s="134">
        <v>6300</v>
      </c>
      <c r="I140" s="134">
        <v>700</v>
      </c>
      <c r="J140" s="242" t="s">
        <v>775</v>
      </c>
      <c r="K140" s="242" t="s">
        <v>775</v>
      </c>
      <c r="L140" s="242" t="s">
        <v>775</v>
      </c>
      <c r="M140" s="242" t="s">
        <v>775</v>
      </c>
      <c r="N140" s="238" t="s">
        <v>2100</v>
      </c>
    </row>
    <row r="141" spans="1:14" ht="63" x14ac:dyDescent="0.25">
      <c r="A141" s="53" t="s">
        <v>2737</v>
      </c>
      <c r="B141" s="238" t="s">
        <v>2102</v>
      </c>
      <c r="C141" s="238" t="s">
        <v>1512</v>
      </c>
      <c r="D141" s="242" t="s">
        <v>344</v>
      </c>
      <c r="E141" s="242">
        <v>2019</v>
      </c>
      <c r="F141" s="134">
        <v>1500</v>
      </c>
      <c r="G141" s="242" t="s">
        <v>775</v>
      </c>
      <c r="H141" s="134">
        <f>1350</f>
        <v>1350</v>
      </c>
      <c r="I141" s="134">
        <v>150</v>
      </c>
      <c r="J141" s="242" t="s">
        <v>775</v>
      </c>
      <c r="K141" s="242" t="s">
        <v>775</v>
      </c>
      <c r="L141" s="242" t="s">
        <v>775</v>
      </c>
      <c r="M141" s="242" t="s">
        <v>775</v>
      </c>
      <c r="N141" s="238" t="s">
        <v>2103</v>
      </c>
    </row>
    <row r="142" spans="1:14" x14ac:dyDescent="0.25">
      <c r="A142" s="412" t="s">
        <v>1853</v>
      </c>
      <c r="B142" s="413"/>
      <c r="C142" s="413"/>
      <c r="D142" s="413"/>
      <c r="E142" s="413"/>
      <c r="F142" s="413"/>
      <c r="G142" s="413"/>
      <c r="H142" s="413"/>
      <c r="I142" s="413"/>
      <c r="J142" s="413"/>
      <c r="K142" s="413"/>
      <c r="L142" s="413"/>
      <c r="M142" s="413"/>
      <c r="N142" s="414"/>
    </row>
    <row r="143" spans="1:14" ht="45.75" customHeight="1" x14ac:dyDescent="0.25">
      <c r="A143" s="53" t="s">
        <v>2738</v>
      </c>
      <c r="B143" s="238" t="s">
        <v>2020</v>
      </c>
      <c r="C143" s="238" t="s">
        <v>481</v>
      </c>
      <c r="D143" s="242" t="s">
        <v>2638</v>
      </c>
      <c r="E143" s="242" t="s">
        <v>116</v>
      </c>
      <c r="F143" s="105">
        <v>5900</v>
      </c>
      <c r="G143" s="242" t="s">
        <v>775</v>
      </c>
      <c r="H143" s="242" t="s">
        <v>775</v>
      </c>
      <c r="I143" s="242" t="s">
        <v>775</v>
      </c>
      <c r="J143" s="242" t="s">
        <v>775</v>
      </c>
      <c r="K143" s="242" t="s">
        <v>775</v>
      </c>
      <c r="L143" s="242" t="s">
        <v>775</v>
      </c>
      <c r="M143" s="242" t="s">
        <v>775</v>
      </c>
      <c r="N143" s="238" t="s">
        <v>2739</v>
      </c>
    </row>
    <row r="144" spans="1:14" ht="52.5" x14ac:dyDescent="0.25">
      <c r="A144" s="53" t="s">
        <v>2740</v>
      </c>
      <c r="B144" s="243" t="s">
        <v>2021</v>
      </c>
      <c r="C144" s="94" t="s">
        <v>134</v>
      </c>
      <c r="D144" s="246" t="s">
        <v>51</v>
      </c>
      <c r="E144" s="246" t="s">
        <v>116</v>
      </c>
      <c r="F144" s="279">
        <v>5500</v>
      </c>
      <c r="G144" s="242" t="s">
        <v>775</v>
      </c>
      <c r="H144" s="242" t="s">
        <v>775</v>
      </c>
      <c r="I144" s="242" t="s">
        <v>775</v>
      </c>
      <c r="J144" s="242" t="s">
        <v>775</v>
      </c>
      <c r="K144" s="242" t="s">
        <v>775</v>
      </c>
      <c r="L144" s="242" t="s">
        <v>775</v>
      </c>
      <c r="M144" s="242" t="s">
        <v>775</v>
      </c>
      <c r="N144" s="240" t="s">
        <v>2741</v>
      </c>
    </row>
    <row r="145" spans="1:14" ht="84.75" customHeight="1" x14ac:dyDescent="0.25">
      <c r="A145" s="53" t="s">
        <v>2742</v>
      </c>
      <c r="B145" s="238" t="s">
        <v>2022</v>
      </c>
      <c r="C145" s="238" t="s">
        <v>2023</v>
      </c>
      <c r="D145" s="242" t="s">
        <v>51</v>
      </c>
      <c r="E145" s="242" t="s">
        <v>116</v>
      </c>
      <c r="F145" s="105">
        <v>1500</v>
      </c>
      <c r="G145" s="242" t="s">
        <v>775</v>
      </c>
      <c r="H145" s="242" t="s">
        <v>775</v>
      </c>
      <c r="I145" s="242" t="s">
        <v>775</v>
      </c>
      <c r="J145" s="242" t="s">
        <v>775</v>
      </c>
      <c r="K145" s="242" t="s">
        <v>775</v>
      </c>
      <c r="L145" s="242" t="s">
        <v>775</v>
      </c>
      <c r="M145" s="242" t="s">
        <v>775</v>
      </c>
      <c r="N145" s="238" t="s">
        <v>2743</v>
      </c>
    </row>
    <row r="146" spans="1:14" ht="63" x14ac:dyDescent="0.25">
      <c r="A146" s="53" t="s">
        <v>2744</v>
      </c>
      <c r="B146" s="241" t="s">
        <v>2024</v>
      </c>
      <c r="C146" s="238" t="s">
        <v>1210</v>
      </c>
      <c r="D146" s="242" t="s">
        <v>81</v>
      </c>
      <c r="E146" s="254" t="s">
        <v>116</v>
      </c>
      <c r="F146" s="280">
        <v>55000</v>
      </c>
      <c r="G146" s="242" t="s">
        <v>775</v>
      </c>
      <c r="H146" s="242" t="s">
        <v>775</v>
      </c>
      <c r="I146" s="242" t="s">
        <v>775</v>
      </c>
      <c r="J146" s="242" t="s">
        <v>775</v>
      </c>
      <c r="K146" s="242" t="s">
        <v>775</v>
      </c>
      <c r="L146" s="242" t="s">
        <v>775</v>
      </c>
      <c r="M146" s="242" t="s">
        <v>775</v>
      </c>
      <c r="N146" s="241" t="s">
        <v>2745</v>
      </c>
    </row>
    <row r="147" spans="1:14" x14ac:dyDescent="0.25">
      <c r="A147" s="409" t="s">
        <v>1120</v>
      </c>
      <c r="B147" s="415"/>
      <c r="C147" s="415"/>
      <c r="D147" s="415"/>
      <c r="E147" s="415"/>
      <c r="F147" s="415"/>
      <c r="G147" s="415"/>
      <c r="H147" s="415"/>
      <c r="I147" s="415"/>
      <c r="J147" s="415"/>
      <c r="K147" s="415"/>
      <c r="L147" s="415"/>
      <c r="M147" s="415"/>
      <c r="N147" s="416"/>
    </row>
    <row r="148" spans="1:14" ht="104.25" customHeight="1" x14ac:dyDescent="0.25">
      <c r="A148" s="278" t="s">
        <v>2746</v>
      </c>
      <c r="B148" s="238" t="s">
        <v>2747</v>
      </c>
      <c r="C148" s="396" t="s">
        <v>390</v>
      </c>
      <c r="D148" s="242" t="s">
        <v>2638</v>
      </c>
      <c r="E148" s="242" t="s">
        <v>116</v>
      </c>
      <c r="F148" s="71">
        <v>166000</v>
      </c>
      <c r="G148" s="242" t="s">
        <v>775</v>
      </c>
      <c r="H148" s="242" t="s">
        <v>775</v>
      </c>
      <c r="I148" s="242" t="s">
        <v>775</v>
      </c>
      <c r="J148" s="242" t="s">
        <v>775</v>
      </c>
      <c r="K148" s="242" t="s">
        <v>775</v>
      </c>
      <c r="L148" s="242" t="s">
        <v>775</v>
      </c>
      <c r="M148" s="242" t="s">
        <v>775</v>
      </c>
      <c r="N148" s="238" t="s">
        <v>2748</v>
      </c>
    </row>
    <row r="149" spans="1:14" ht="69" customHeight="1" x14ac:dyDescent="0.25">
      <c r="A149" s="278" t="s">
        <v>2749</v>
      </c>
      <c r="B149" s="238" t="s">
        <v>2750</v>
      </c>
      <c r="C149" s="398"/>
      <c r="D149" s="242" t="s">
        <v>774</v>
      </c>
      <c r="E149" s="242" t="s">
        <v>116</v>
      </c>
      <c r="F149" s="121">
        <v>105000</v>
      </c>
      <c r="G149" s="242" t="s">
        <v>775</v>
      </c>
      <c r="H149" s="242" t="s">
        <v>775</v>
      </c>
      <c r="I149" s="242" t="s">
        <v>775</v>
      </c>
      <c r="J149" s="242" t="s">
        <v>775</v>
      </c>
      <c r="K149" s="242" t="s">
        <v>775</v>
      </c>
      <c r="L149" s="242" t="s">
        <v>775</v>
      </c>
      <c r="M149" s="242" t="s">
        <v>775</v>
      </c>
      <c r="N149" s="238" t="s">
        <v>2748</v>
      </c>
    </row>
    <row r="150" spans="1:14" ht="73.5" customHeight="1" x14ac:dyDescent="0.25">
      <c r="A150" s="278" t="s">
        <v>2751</v>
      </c>
      <c r="B150" s="238" t="s">
        <v>1174</v>
      </c>
      <c r="C150" s="281" t="s">
        <v>390</v>
      </c>
      <c r="D150" s="242" t="s">
        <v>774</v>
      </c>
      <c r="E150" s="242" t="s">
        <v>116</v>
      </c>
      <c r="F150" s="53">
        <v>157147.174</v>
      </c>
      <c r="G150" s="242" t="s">
        <v>775</v>
      </c>
      <c r="H150" s="242" t="s">
        <v>775</v>
      </c>
      <c r="I150" s="242" t="s">
        <v>775</v>
      </c>
      <c r="J150" s="242" t="s">
        <v>775</v>
      </c>
      <c r="K150" s="242" t="s">
        <v>775</v>
      </c>
      <c r="L150" s="242" t="s">
        <v>775</v>
      </c>
      <c r="M150" s="242" t="s">
        <v>775</v>
      </c>
      <c r="N150" s="238" t="s">
        <v>2748</v>
      </c>
    </row>
    <row r="151" spans="1:14" ht="80.25" customHeight="1" x14ac:dyDescent="0.25">
      <c r="A151" s="278" t="s">
        <v>2752</v>
      </c>
      <c r="B151" s="238" t="s">
        <v>2753</v>
      </c>
      <c r="C151" s="239" t="s">
        <v>1175</v>
      </c>
      <c r="D151" s="242" t="s">
        <v>51</v>
      </c>
      <c r="E151" s="242" t="s">
        <v>116</v>
      </c>
      <c r="F151" s="242">
        <v>52584.826999999997</v>
      </c>
      <c r="G151" s="242" t="s">
        <v>775</v>
      </c>
      <c r="H151" s="242" t="s">
        <v>775</v>
      </c>
      <c r="I151" s="242" t="s">
        <v>775</v>
      </c>
      <c r="J151" s="242" t="s">
        <v>775</v>
      </c>
      <c r="K151" s="242" t="s">
        <v>775</v>
      </c>
      <c r="L151" s="242" t="s">
        <v>775</v>
      </c>
      <c r="M151" s="242" t="s">
        <v>775</v>
      </c>
      <c r="N151" s="238" t="s">
        <v>2754</v>
      </c>
    </row>
    <row r="152" spans="1:14" ht="69" customHeight="1" x14ac:dyDescent="0.25">
      <c r="A152" s="278" t="s">
        <v>2755</v>
      </c>
      <c r="B152" s="238" t="s">
        <v>2756</v>
      </c>
      <c r="C152" s="239" t="s">
        <v>1176</v>
      </c>
      <c r="D152" s="242" t="s">
        <v>344</v>
      </c>
      <c r="E152" s="242" t="s">
        <v>116</v>
      </c>
      <c r="F152" s="242">
        <v>50376.396000000001</v>
      </c>
      <c r="G152" s="71">
        <v>231</v>
      </c>
      <c r="H152" s="242" t="s">
        <v>775</v>
      </c>
      <c r="I152" s="242">
        <v>230.77199999999999</v>
      </c>
      <c r="J152" s="242" t="s">
        <v>775</v>
      </c>
      <c r="K152" s="242" t="s">
        <v>775</v>
      </c>
      <c r="L152" s="242" t="s">
        <v>775</v>
      </c>
      <c r="M152" s="242" t="s">
        <v>775</v>
      </c>
      <c r="N152" s="238" t="s">
        <v>2757</v>
      </c>
    </row>
    <row r="153" spans="1:14" x14ac:dyDescent="0.25">
      <c r="A153" s="417" t="s">
        <v>1270</v>
      </c>
      <c r="B153" s="418"/>
      <c r="C153" s="418"/>
      <c r="D153" s="418"/>
      <c r="E153" s="418"/>
      <c r="F153" s="418"/>
      <c r="G153" s="418"/>
      <c r="H153" s="418"/>
      <c r="I153" s="418"/>
      <c r="J153" s="418"/>
      <c r="K153" s="418"/>
      <c r="L153" s="418"/>
      <c r="M153" s="418"/>
      <c r="N153" s="419"/>
    </row>
    <row r="154" spans="1:14" ht="87" customHeight="1" x14ac:dyDescent="0.25">
      <c r="A154" s="53" t="s">
        <v>2758</v>
      </c>
      <c r="B154" s="238" t="s">
        <v>2759</v>
      </c>
      <c r="C154" s="354" t="s">
        <v>465</v>
      </c>
      <c r="D154" s="80" t="s">
        <v>51</v>
      </c>
      <c r="E154" s="80">
        <v>2019</v>
      </c>
      <c r="F154" s="53">
        <v>6857.3</v>
      </c>
      <c r="G154" s="53">
        <v>6857.3</v>
      </c>
      <c r="H154" s="242" t="s">
        <v>775</v>
      </c>
      <c r="I154" s="242" t="s">
        <v>775</v>
      </c>
      <c r="J154" s="242" t="s">
        <v>775</v>
      </c>
      <c r="K154" s="242" t="s">
        <v>775</v>
      </c>
      <c r="L154" s="242" t="s">
        <v>775</v>
      </c>
      <c r="M154" s="242" t="s">
        <v>775</v>
      </c>
      <c r="N154" s="238" t="s">
        <v>2760</v>
      </c>
    </row>
    <row r="155" spans="1:14" ht="55.5" customHeight="1" x14ac:dyDescent="0.25">
      <c r="A155" s="53" t="s">
        <v>2761</v>
      </c>
      <c r="B155" s="238" t="s">
        <v>2762</v>
      </c>
      <c r="C155" s="355"/>
      <c r="D155" s="80" t="s">
        <v>51</v>
      </c>
      <c r="E155" s="80">
        <v>2019</v>
      </c>
      <c r="F155" s="80">
        <v>62477.5</v>
      </c>
      <c r="G155" s="53">
        <v>62477.5</v>
      </c>
      <c r="H155" s="242" t="s">
        <v>775</v>
      </c>
      <c r="I155" s="242" t="s">
        <v>775</v>
      </c>
      <c r="J155" s="242" t="s">
        <v>775</v>
      </c>
      <c r="K155" s="242" t="s">
        <v>775</v>
      </c>
      <c r="L155" s="242" t="s">
        <v>775</v>
      </c>
      <c r="M155" s="242" t="s">
        <v>775</v>
      </c>
      <c r="N155" s="238" t="s">
        <v>2763</v>
      </c>
    </row>
    <row r="156" spans="1:14" ht="109.5" customHeight="1" x14ac:dyDescent="0.25">
      <c r="A156" s="53" t="s">
        <v>2764</v>
      </c>
      <c r="B156" s="238" t="s">
        <v>2765</v>
      </c>
      <c r="C156" s="238" t="s">
        <v>436</v>
      </c>
      <c r="D156" s="80" t="s">
        <v>2766</v>
      </c>
      <c r="E156" s="80">
        <v>2019</v>
      </c>
      <c r="F156" s="53">
        <v>7912.3</v>
      </c>
      <c r="G156" s="53">
        <v>7912.3</v>
      </c>
      <c r="H156" s="242" t="s">
        <v>775</v>
      </c>
      <c r="I156" s="242" t="s">
        <v>775</v>
      </c>
      <c r="J156" s="242" t="s">
        <v>775</v>
      </c>
      <c r="K156" s="242" t="s">
        <v>775</v>
      </c>
      <c r="L156" s="242" t="s">
        <v>775</v>
      </c>
      <c r="M156" s="242" t="s">
        <v>775</v>
      </c>
      <c r="N156" s="238" t="s">
        <v>2767</v>
      </c>
    </row>
    <row r="157" spans="1:14" ht="128.25" customHeight="1" x14ac:dyDescent="0.25">
      <c r="A157" s="53" t="s">
        <v>2768</v>
      </c>
      <c r="B157" s="238" t="s">
        <v>2769</v>
      </c>
      <c r="C157" s="238" t="s">
        <v>296</v>
      </c>
      <c r="D157" s="5" t="s">
        <v>1278</v>
      </c>
      <c r="E157" s="80">
        <v>2019</v>
      </c>
      <c r="F157" s="121">
        <v>1499</v>
      </c>
      <c r="G157" s="121">
        <v>1499</v>
      </c>
      <c r="H157" s="242" t="s">
        <v>775</v>
      </c>
      <c r="I157" s="242" t="s">
        <v>775</v>
      </c>
      <c r="J157" s="242" t="s">
        <v>775</v>
      </c>
      <c r="K157" s="242" t="s">
        <v>775</v>
      </c>
      <c r="L157" s="242" t="s">
        <v>775</v>
      </c>
      <c r="M157" s="242" t="s">
        <v>775</v>
      </c>
      <c r="N157" s="238" t="s">
        <v>2770</v>
      </c>
    </row>
    <row r="158" spans="1:14" ht="83.25" customHeight="1" x14ac:dyDescent="0.25">
      <c r="A158" s="53" t="s">
        <v>2771</v>
      </c>
      <c r="B158" s="239" t="s">
        <v>1872</v>
      </c>
      <c r="C158" s="238" t="s">
        <v>1873</v>
      </c>
      <c r="D158" s="80" t="s">
        <v>81</v>
      </c>
      <c r="E158" s="81">
        <v>2019</v>
      </c>
      <c r="F158" s="80">
        <v>8745.4</v>
      </c>
      <c r="G158" s="80">
        <v>8745.4</v>
      </c>
      <c r="H158" s="242" t="s">
        <v>775</v>
      </c>
      <c r="I158" s="242" t="s">
        <v>775</v>
      </c>
      <c r="J158" s="242" t="s">
        <v>775</v>
      </c>
      <c r="K158" s="242" t="s">
        <v>775</v>
      </c>
      <c r="L158" s="242" t="s">
        <v>775</v>
      </c>
      <c r="M158" s="242" t="s">
        <v>775</v>
      </c>
      <c r="N158" s="238" t="s">
        <v>276</v>
      </c>
    </row>
    <row r="159" spans="1:14" x14ac:dyDescent="0.25">
      <c r="A159" s="412" t="s">
        <v>902</v>
      </c>
      <c r="B159" s="413"/>
      <c r="C159" s="413"/>
      <c r="D159" s="413"/>
      <c r="E159" s="413"/>
      <c r="F159" s="413"/>
      <c r="G159" s="413"/>
      <c r="H159" s="413"/>
      <c r="I159" s="413"/>
      <c r="J159" s="413"/>
      <c r="K159" s="413"/>
      <c r="L159" s="413"/>
      <c r="M159" s="413"/>
      <c r="N159" s="414"/>
    </row>
    <row r="160" spans="1:14" ht="84.75" customHeight="1" x14ac:dyDescent="0.25">
      <c r="A160" s="53" t="s">
        <v>2772</v>
      </c>
      <c r="B160" s="239" t="s">
        <v>2773</v>
      </c>
      <c r="C160" s="354" t="s">
        <v>697</v>
      </c>
      <c r="D160" s="5" t="s">
        <v>42</v>
      </c>
      <c r="E160" s="5" t="s">
        <v>141</v>
      </c>
      <c r="F160" s="101">
        <v>9461.9860000000008</v>
      </c>
      <c r="G160" s="242" t="s">
        <v>775</v>
      </c>
      <c r="H160" s="242" t="s">
        <v>775</v>
      </c>
      <c r="I160" s="242" t="s">
        <v>775</v>
      </c>
      <c r="J160" s="242" t="s">
        <v>775</v>
      </c>
      <c r="K160" s="242" t="s">
        <v>775</v>
      </c>
      <c r="L160" s="242" t="s">
        <v>775</v>
      </c>
      <c r="M160" s="242" t="s">
        <v>775</v>
      </c>
      <c r="N160" s="238" t="s">
        <v>2774</v>
      </c>
    </row>
    <row r="161" spans="1:14" ht="33.75" customHeight="1" x14ac:dyDescent="0.25">
      <c r="A161" s="53" t="s">
        <v>2775</v>
      </c>
      <c r="B161" s="251" t="s">
        <v>928</v>
      </c>
      <c r="C161" s="361"/>
      <c r="D161" s="5" t="s">
        <v>51</v>
      </c>
      <c r="E161" s="5">
        <v>2019</v>
      </c>
      <c r="F161" s="5">
        <v>1499.9</v>
      </c>
      <c r="G161" s="242" t="s">
        <v>775</v>
      </c>
      <c r="H161" s="242" t="s">
        <v>775</v>
      </c>
      <c r="I161" s="242" t="s">
        <v>775</v>
      </c>
      <c r="J161" s="242" t="s">
        <v>775</v>
      </c>
      <c r="K161" s="242" t="s">
        <v>775</v>
      </c>
      <c r="L161" s="242" t="s">
        <v>775</v>
      </c>
      <c r="M161" s="242" t="s">
        <v>775</v>
      </c>
      <c r="N161" s="238" t="s">
        <v>2776</v>
      </c>
    </row>
    <row r="162" spans="1:14" ht="42" customHeight="1" x14ac:dyDescent="0.25">
      <c r="A162" s="53" t="s">
        <v>2777</v>
      </c>
      <c r="B162" s="233" t="s">
        <v>938</v>
      </c>
      <c r="C162" s="361"/>
      <c r="D162" s="242" t="s">
        <v>51</v>
      </c>
      <c r="E162" s="242">
        <v>2019</v>
      </c>
      <c r="F162" s="5">
        <v>206.5</v>
      </c>
      <c r="G162" s="242" t="s">
        <v>775</v>
      </c>
      <c r="H162" s="242" t="s">
        <v>775</v>
      </c>
      <c r="I162" s="242" t="s">
        <v>775</v>
      </c>
      <c r="J162" s="242" t="s">
        <v>775</v>
      </c>
      <c r="K162" s="242" t="s">
        <v>775</v>
      </c>
      <c r="L162" s="242" t="s">
        <v>775</v>
      </c>
      <c r="M162" s="242" t="s">
        <v>775</v>
      </c>
      <c r="N162" s="238" t="s">
        <v>2776</v>
      </c>
    </row>
    <row r="163" spans="1:14" ht="75" customHeight="1" x14ac:dyDescent="0.25">
      <c r="A163" s="53" t="s">
        <v>2778</v>
      </c>
      <c r="B163" s="251" t="s">
        <v>939</v>
      </c>
      <c r="C163" s="355"/>
      <c r="D163" s="5" t="s">
        <v>940</v>
      </c>
      <c r="E163" s="5">
        <v>2019</v>
      </c>
      <c r="F163" s="5">
        <v>1499.9</v>
      </c>
      <c r="G163" s="242" t="s">
        <v>775</v>
      </c>
      <c r="H163" s="242" t="s">
        <v>775</v>
      </c>
      <c r="I163" s="242" t="s">
        <v>775</v>
      </c>
      <c r="J163" s="242" t="s">
        <v>775</v>
      </c>
      <c r="K163" s="242" t="s">
        <v>775</v>
      </c>
      <c r="L163" s="242" t="s">
        <v>775</v>
      </c>
      <c r="M163" s="242" t="s">
        <v>775</v>
      </c>
      <c r="N163" s="238" t="s">
        <v>2776</v>
      </c>
    </row>
    <row r="164" spans="1:14" ht="139.5" customHeight="1" x14ac:dyDescent="0.25">
      <c r="A164" s="53" t="s">
        <v>2779</v>
      </c>
      <c r="B164" s="251" t="s">
        <v>2780</v>
      </c>
      <c r="C164" s="272" t="s">
        <v>697</v>
      </c>
      <c r="D164" s="5" t="s">
        <v>42</v>
      </c>
      <c r="E164" s="5">
        <v>2019</v>
      </c>
      <c r="F164" s="5">
        <v>1499.9</v>
      </c>
      <c r="G164" s="242" t="s">
        <v>775</v>
      </c>
      <c r="H164" s="242" t="s">
        <v>775</v>
      </c>
      <c r="I164" s="242" t="s">
        <v>775</v>
      </c>
      <c r="J164" s="242" t="s">
        <v>775</v>
      </c>
      <c r="K164" s="242" t="s">
        <v>775</v>
      </c>
      <c r="L164" s="242" t="s">
        <v>775</v>
      </c>
      <c r="M164" s="242" t="s">
        <v>775</v>
      </c>
      <c r="N164" s="238" t="s">
        <v>2781</v>
      </c>
    </row>
    <row r="165" spans="1:14" ht="44.25" customHeight="1" x14ac:dyDescent="0.25">
      <c r="A165" s="53" t="s">
        <v>2782</v>
      </c>
      <c r="B165" s="251" t="s">
        <v>941</v>
      </c>
      <c r="C165" s="238" t="s">
        <v>908</v>
      </c>
      <c r="D165" s="5" t="s">
        <v>51</v>
      </c>
      <c r="E165" s="5">
        <v>2019</v>
      </c>
      <c r="F165" s="5">
        <v>1499.9</v>
      </c>
      <c r="G165" s="242" t="s">
        <v>775</v>
      </c>
      <c r="H165" s="242" t="s">
        <v>775</v>
      </c>
      <c r="I165" s="242" t="s">
        <v>775</v>
      </c>
      <c r="J165" s="242" t="s">
        <v>775</v>
      </c>
      <c r="K165" s="242" t="s">
        <v>775</v>
      </c>
      <c r="L165" s="242" t="s">
        <v>775</v>
      </c>
      <c r="M165" s="242" t="s">
        <v>775</v>
      </c>
      <c r="N165" s="238" t="s">
        <v>2783</v>
      </c>
    </row>
    <row r="166" spans="1:14" ht="55.5" customHeight="1" x14ac:dyDescent="0.25">
      <c r="A166" s="53" t="s">
        <v>2784</v>
      </c>
      <c r="B166" s="233" t="s">
        <v>944</v>
      </c>
      <c r="C166" s="240" t="s">
        <v>923</v>
      </c>
      <c r="D166" s="5" t="s">
        <v>139</v>
      </c>
      <c r="E166" s="5" t="s">
        <v>149</v>
      </c>
      <c r="F166" s="5">
        <v>5118.5690000000004</v>
      </c>
      <c r="G166" s="242" t="s">
        <v>775</v>
      </c>
      <c r="H166" s="5">
        <v>2542.587</v>
      </c>
      <c r="I166" s="242" t="s">
        <v>775</v>
      </c>
      <c r="J166" s="242" t="s">
        <v>775</v>
      </c>
      <c r="K166" s="242" t="s">
        <v>775</v>
      </c>
      <c r="L166" s="242" t="s">
        <v>775</v>
      </c>
      <c r="M166" s="242" t="s">
        <v>775</v>
      </c>
      <c r="N166" s="238" t="s">
        <v>2785</v>
      </c>
    </row>
    <row r="167" spans="1:14" ht="57" customHeight="1" x14ac:dyDescent="0.25">
      <c r="A167" s="53" t="s">
        <v>2786</v>
      </c>
      <c r="B167" s="251" t="s">
        <v>942</v>
      </c>
      <c r="C167" s="238" t="s">
        <v>495</v>
      </c>
      <c r="D167" s="5" t="s">
        <v>1278</v>
      </c>
      <c r="E167" s="5">
        <v>2019</v>
      </c>
      <c r="F167" s="5">
        <v>700</v>
      </c>
      <c r="G167" s="242" t="s">
        <v>775</v>
      </c>
      <c r="H167" s="242" t="s">
        <v>775</v>
      </c>
      <c r="I167" s="242" t="s">
        <v>775</v>
      </c>
      <c r="J167" s="242" t="s">
        <v>775</v>
      </c>
      <c r="K167" s="242" t="s">
        <v>775</v>
      </c>
      <c r="L167" s="242" t="s">
        <v>775</v>
      </c>
      <c r="M167" s="242" t="s">
        <v>775</v>
      </c>
      <c r="N167" s="238" t="s">
        <v>2787</v>
      </c>
    </row>
    <row r="168" spans="1:14" s="9" customFormat="1" ht="14.25" customHeight="1" x14ac:dyDescent="0.25">
      <c r="A168" s="409" t="s">
        <v>936</v>
      </c>
      <c r="B168" s="410"/>
      <c r="C168" s="410"/>
      <c r="D168" s="410"/>
      <c r="E168" s="410"/>
      <c r="F168" s="410"/>
      <c r="G168" s="410"/>
      <c r="H168" s="410"/>
      <c r="I168" s="410"/>
      <c r="J168" s="410"/>
      <c r="K168" s="410"/>
      <c r="L168" s="410"/>
      <c r="M168" s="410"/>
      <c r="N168" s="411"/>
    </row>
    <row r="169" spans="1:14" s="9" customFormat="1" ht="55.5" customHeight="1" x14ac:dyDescent="0.25">
      <c r="A169" s="53" t="s">
        <v>2788</v>
      </c>
      <c r="B169" s="239" t="s">
        <v>1021</v>
      </c>
      <c r="C169" s="233" t="s">
        <v>481</v>
      </c>
      <c r="D169" s="62" t="s">
        <v>284</v>
      </c>
      <c r="E169" s="62">
        <v>2018</v>
      </c>
      <c r="F169" s="72">
        <v>876</v>
      </c>
      <c r="G169" s="72" t="s">
        <v>1096</v>
      </c>
      <c r="H169" s="71" t="s">
        <v>775</v>
      </c>
      <c r="I169" s="72" t="s">
        <v>1096</v>
      </c>
      <c r="J169" s="71" t="s">
        <v>775</v>
      </c>
      <c r="K169" s="71" t="s">
        <v>775</v>
      </c>
      <c r="L169" s="71" t="s">
        <v>775</v>
      </c>
      <c r="M169" s="71" t="s">
        <v>775</v>
      </c>
      <c r="N169" s="244" t="s">
        <v>2459</v>
      </c>
    </row>
    <row r="170" spans="1:14" s="9" customFormat="1" ht="77.25" customHeight="1" x14ac:dyDescent="0.25">
      <c r="A170" s="53" t="s">
        <v>2789</v>
      </c>
      <c r="B170" s="250" t="s">
        <v>1114</v>
      </c>
      <c r="C170" s="282" t="s">
        <v>1024</v>
      </c>
      <c r="D170" s="62" t="s">
        <v>51</v>
      </c>
      <c r="E170" s="62">
        <v>2018</v>
      </c>
      <c r="F170" s="72">
        <v>206</v>
      </c>
      <c r="G170" s="283" t="s">
        <v>1097</v>
      </c>
      <c r="H170" s="71" t="s">
        <v>775</v>
      </c>
      <c r="I170" s="283" t="s">
        <v>1097</v>
      </c>
      <c r="J170" s="71" t="s">
        <v>775</v>
      </c>
      <c r="K170" s="71" t="s">
        <v>775</v>
      </c>
      <c r="L170" s="71" t="s">
        <v>775</v>
      </c>
      <c r="M170" s="71" t="s">
        <v>775</v>
      </c>
      <c r="N170" s="68" t="s">
        <v>2471</v>
      </c>
    </row>
    <row r="171" spans="1:14" s="9" customFormat="1" ht="78" customHeight="1" x14ac:dyDescent="0.25">
      <c r="A171" s="53" t="s">
        <v>2790</v>
      </c>
      <c r="B171" s="250" t="s">
        <v>1037</v>
      </c>
      <c r="C171" s="320" t="s">
        <v>1024</v>
      </c>
      <c r="D171" s="62" t="s">
        <v>51</v>
      </c>
      <c r="E171" s="62">
        <v>2018</v>
      </c>
      <c r="F171" s="72">
        <v>188</v>
      </c>
      <c r="G171" s="72" t="s">
        <v>1098</v>
      </c>
      <c r="H171" s="71" t="s">
        <v>775</v>
      </c>
      <c r="I171" s="72" t="s">
        <v>1098</v>
      </c>
      <c r="J171" s="71" t="s">
        <v>775</v>
      </c>
      <c r="K171" s="71" t="s">
        <v>775</v>
      </c>
      <c r="L171" s="71" t="s">
        <v>775</v>
      </c>
      <c r="M171" s="71" t="s">
        <v>775</v>
      </c>
      <c r="N171" s="68" t="s">
        <v>2471</v>
      </c>
    </row>
    <row r="172" spans="1:14" s="9" customFormat="1" ht="109.5" customHeight="1" x14ac:dyDescent="0.25">
      <c r="A172" s="53" t="s">
        <v>2791</v>
      </c>
      <c r="B172" s="239" t="s">
        <v>1041</v>
      </c>
      <c r="C172" s="321"/>
      <c r="D172" s="62" t="s">
        <v>51</v>
      </c>
      <c r="E172" s="62">
        <v>2018</v>
      </c>
      <c r="F172" s="72">
        <v>283.60000000000002</v>
      </c>
      <c r="G172" s="72" t="s">
        <v>1099</v>
      </c>
      <c r="H172" s="71" t="s">
        <v>775</v>
      </c>
      <c r="I172" s="72" t="s">
        <v>1099</v>
      </c>
      <c r="J172" s="71" t="s">
        <v>775</v>
      </c>
      <c r="K172" s="71" t="s">
        <v>775</v>
      </c>
      <c r="L172" s="71" t="s">
        <v>775</v>
      </c>
      <c r="M172" s="71" t="s">
        <v>775</v>
      </c>
      <c r="N172" s="68" t="s">
        <v>2471</v>
      </c>
    </row>
    <row r="173" spans="1:14" s="9" customFormat="1" ht="98.25" customHeight="1" x14ac:dyDescent="0.25">
      <c r="A173" s="53" t="s">
        <v>2792</v>
      </c>
      <c r="B173" s="239" t="s">
        <v>2793</v>
      </c>
      <c r="C173" s="282" t="s">
        <v>1024</v>
      </c>
      <c r="D173" s="62" t="s">
        <v>51</v>
      </c>
      <c r="E173" s="62">
        <v>2018</v>
      </c>
      <c r="F173" s="72">
        <v>633.5</v>
      </c>
      <c r="G173" s="72" t="s">
        <v>1100</v>
      </c>
      <c r="H173" s="71" t="s">
        <v>775</v>
      </c>
      <c r="I173" s="72" t="s">
        <v>1100</v>
      </c>
      <c r="J173" s="71" t="s">
        <v>775</v>
      </c>
      <c r="K173" s="71" t="s">
        <v>775</v>
      </c>
      <c r="L173" s="71" t="s">
        <v>775</v>
      </c>
      <c r="M173" s="71" t="s">
        <v>775</v>
      </c>
      <c r="N173" s="68" t="s">
        <v>2471</v>
      </c>
    </row>
    <row r="174" spans="1:14" s="9" customFormat="1" ht="140.25" customHeight="1" x14ac:dyDescent="0.25">
      <c r="A174" s="53" t="s">
        <v>2794</v>
      </c>
      <c r="B174" s="98" t="s">
        <v>1115</v>
      </c>
      <c r="C174" s="282" t="s">
        <v>1002</v>
      </c>
      <c r="D174" s="62" t="s">
        <v>331</v>
      </c>
      <c r="E174" s="62">
        <v>2018</v>
      </c>
      <c r="F174" s="72">
        <v>1000</v>
      </c>
      <c r="G174" s="72" t="s">
        <v>1106</v>
      </c>
      <c r="H174" s="71" t="s">
        <v>775</v>
      </c>
      <c r="I174" s="71" t="s">
        <v>775</v>
      </c>
      <c r="J174" s="72" t="s">
        <v>1106</v>
      </c>
      <c r="K174" s="71" t="s">
        <v>775</v>
      </c>
      <c r="L174" s="71" t="s">
        <v>775</v>
      </c>
      <c r="M174" s="71" t="s">
        <v>775</v>
      </c>
      <c r="N174" s="244" t="s">
        <v>2474</v>
      </c>
    </row>
    <row r="175" spans="1:14" s="9" customFormat="1" ht="32.25" customHeight="1" x14ac:dyDescent="0.25">
      <c r="A175" s="53" t="s">
        <v>2795</v>
      </c>
      <c r="B175" s="239" t="s">
        <v>1116</v>
      </c>
      <c r="C175" s="284"/>
      <c r="D175" s="62" t="s">
        <v>331</v>
      </c>
      <c r="E175" s="62">
        <v>2018</v>
      </c>
      <c r="F175" s="72">
        <v>253.4</v>
      </c>
      <c r="G175" s="72" t="s">
        <v>1107</v>
      </c>
      <c r="H175" s="71" t="s">
        <v>775</v>
      </c>
      <c r="I175" s="72" t="s">
        <v>1107</v>
      </c>
      <c r="J175" s="71" t="s">
        <v>775</v>
      </c>
      <c r="K175" s="71" t="s">
        <v>775</v>
      </c>
      <c r="L175" s="71" t="s">
        <v>775</v>
      </c>
      <c r="M175" s="71" t="s">
        <v>775</v>
      </c>
      <c r="N175" s="244" t="s">
        <v>2474</v>
      </c>
    </row>
    <row r="176" spans="1:14" s="9" customFormat="1" ht="55.5" customHeight="1" x14ac:dyDescent="0.25">
      <c r="A176" s="53" t="s">
        <v>2796</v>
      </c>
      <c r="B176" s="239" t="s">
        <v>2797</v>
      </c>
      <c r="C176" s="320" t="s">
        <v>1002</v>
      </c>
      <c r="D176" s="62" t="s">
        <v>331</v>
      </c>
      <c r="E176" s="62">
        <v>2018</v>
      </c>
      <c r="F176" s="72">
        <v>300</v>
      </c>
      <c r="G176" s="72" t="s">
        <v>1108</v>
      </c>
      <c r="H176" s="71" t="s">
        <v>775</v>
      </c>
      <c r="I176" s="72" t="s">
        <v>1108</v>
      </c>
      <c r="J176" s="71" t="s">
        <v>775</v>
      </c>
      <c r="K176" s="71" t="s">
        <v>775</v>
      </c>
      <c r="L176" s="71" t="s">
        <v>775</v>
      </c>
      <c r="M176" s="71" t="s">
        <v>775</v>
      </c>
      <c r="N176" s="244" t="s">
        <v>2474</v>
      </c>
    </row>
    <row r="177" spans="1:14" s="9" customFormat="1" ht="65.25" customHeight="1" x14ac:dyDescent="0.25">
      <c r="A177" s="53" t="s">
        <v>2798</v>
      </c>
      <c r="B177" s="238" t="s">
        <v>2799</v>
      </c>
      <c r="C177" s="322"/>
      <c r="D177" s="62" t="s">
        <v>331</v>
      </c>
      <c r="E177" s="62">
        <v>2018</v>
      </c>
      <c r="F177" s="72">
        <v>150</v>
      </c>
      <c r="G177" s="72" t="s">
        <v>1109</v>
      </c>
      <c r="H177" s="71" t="s">
        <v>775</v>
      </c>
      <c r="I177" s="72" t="s">
        <v>1109</v>
      </c>
      <c r="J177" s="71" t="s">
        <v>775</v>
      </c>
      <c r="K177" s="71" t="s">
        <v>775</v>
      </c>
      <c r="L177" s="71" t="s">
        <v>775</v>
      </c>
      <c r="M177" s="71" t="s">
        <v>775</v>
      </c>
      <c r="N177" s="244" t="s">
        <v>2474</v>
      </c>
    </row>
    <row r="178" spans="1:14" s="9" customFormat="1" ht="54.75" customHeight="1" x14ac:dyDescent="0.25">
      <c r="A178" s="53" t="s">
        <v>2800</v>
      </c>
      <c r="B178" s="238" t="s">
        <v>2801</v>
      </c>
      <c r="C178" s="321"/>
      <c r="D178" s="62" t="s">
        <v>331</v>
      </c>
      <c r="E178" s="62">
        <v>2018</v>
      </c>
      <c r="F178" s="72">
        <v>315.5</v>
      </c>
      <c r="G178" s="72" t="s">
        <v>1110</v>
      </c>
      <c r="H178" s="71" t="s">
        <v>775</v>
      </c>
      <c r="I178" s="72" t="s">
        <v>1110</v>
      </c>
      <c r="J178" s="71" t="s">
        <v>775</v>
      </c>
      <c r="K178" s="71" t="s">
        <v>775</v>
      </c>
      <c r="L178" s="71" t="s">
        <v>775</v>
      </c>
      <c r="M178" s="71" t="s">
        <v>775</v>
      </c>
      <c r="N178" s="244" t="s">
        <v>2474</v>
      </c>
    </row>
    <row r="179" spans="1:14" s="9" customFormat="1" ht="66.75" customHeight="1" x14ac:dyDescent="0.25">
      <c r="A179" s="53" t="s">
        <v>2802</v>
      </c>
      <c r="B179" s="250" t="s">
        <v>2803</v>
      </c>
      <c r="C179" s="234" t="s">
        <v>1117</v>
      </c>
      <c r="D179" s="62" t="s">
        <v>42</v>
      </c>
      <c r="E179" s="62">
        <v>2018</v>
      </c>
      <c r="F179" s="72">
        <v>666.7</v>
      </c>
      <c r="G179" s="72" t="s">
        <v>1101</v>
      </c>
      <c r="H179" s="71" t="s">
        <v>775</v>
      </c>
      <c r="I179" s="72" t="s">
        <v>1101</v>
      </c>
      <c r="J179" s="71" t="s">
        <v>775</v>
      </c>
      <c r="K179" s="71" t="s">
        <v>775</v>
      </c>
      <c r="L179" s="71" t="s">
        <v>775</v>
      </c>
      <c r="M179" s="71" t="s">
        <v>775</v>
      </c>
      <c r="N179" s="68" t="s">
        <v>2804</v>
      </c>
    </row>
    <row r="180" spans="1:14" s="9" customFormat="1" ht="75.75" customHeight="1" x14ac:dyDescent="0.25">
      <c r="A180" s="53" t="s">
        <v>2805</v>
      </c>
      <c r="B180" s="239" t="s">
        <v>1050</v>
      </c>
      <c r="C180" s="235"/>
      <c r="D180" s="62" t="s">
        <v>42</v>
      </c>
      <c r="E180" s="62">
        <v>2018</v>
      </c>
      <c r="F180" s="72">
        <v>530</v>
      </c>
      <c r="G180" s="72" t="s">
        <v>1102</v>
      </c>
      <c r="H180" s="71" t="s">
        <v>775</v>
      </c>
      <c r="I180" s="72" t="s">
        <v>1102</v>
      </c>
      <c r="J180" s="71" t="s">
        <v>775</v>
      </c>
      <c r="K180" s="71" t="s">
        <v>775</v>
      </c>
      <c r="L180" s="71" t="s">
        <v>775</v>
      </c>
      <c r="M180" s="71" t="s">
        <v>775</v>
      </c>
      <c r="N180" s="68" t="s">
        <v>2804</v>
      </c>
    </row>
    <row r="181" spans="1:14" s="9" customFormat="1" ht="33" customHeight="1" x14ac:dyDescent="0.25">
      <c r="A181" s="53" t="s">
        <v>2806</v>
      </c>
      <c r="B181" s="239" t="s">
        <v>1053</v>
      </c>
      <c r="C181" s="235"/>
      <c r="D181" s="62" t="s">
        <v>42</v>
      </c>
      <c r="E181" s="62">
        <v>2018</v>
      </c>
      <c r="F181" s="72">
        <v>668.3</v>
      </c>
      <c r="G181" s="72" t="s">
        <v>1103</v>
      </c>
      <c r="H181" s="71" t="s">
        <v>775</v>
      </c>
      <c r="I181" s="72" t="s">
        <v>1103</v>
      </c>
      <c r="J181" s="71" t="s">
        <v>775</v>
      </c>
      <c r="K181" s="71" t="s">
        <v>775</v>
      </c>
      <c r="L181" s="71" t="s">
        <v>775</v>
      </c>
      <c r="M181" s="71" t="s">
        <v>775</v>
      </c>
      <c r="N181" s="68" t="s">
        <v>2804</v>
      </c>
    </row>
    <row r="182" spans="1:14" s="9" customFormat="1" ht="78.75" customHeight="1" x14ac:dyDescent="0.25">
      <c r="A182" s="53" t="s">
        <v>2807</v>
      </c>
      <c r="B182" s="239" t="s">
        <v>1054</v>
      </c>
      <c r="C182" s="235"/>
      <c r="D182" s="62" t="s">
        <v>42</v>
      </c>
      <c r="E182" s="62">
        <v>2018</v>
      </c>
      <c r="F182" s="72">
        <v>549</v>
      </c>
      <c r="G182" s="72" t="s">
        <v>1104</v>
      </c>
      <c r="H182" s="71" t="s">
        <v>775</v>
      </c>
      <c r="I182" s="72" t="s">
        <v>1104</v>
      </c>
      <c r="J182" s="71" t="s">
        <v>775</v>
      </c>
      <c r="K182" s="71" t="s">
        <v>775</v>
      </c>
      <c r="L182" s="71" t="s">
        <v>775</v>
      </c>
      <c r="M182" s="71" t="s">
        <v>775</v>
      </c>
      <c r="N182" s="68" t="s">
        <v>2804</v>
      </c>
    </row>
    <row r="183" spans="1:14" s="9" customFormat="1" ht="45.75" customHeight="1" x14ac:dyDescent="0.25">
      <c r="A183" s="53" t="s">
        <v>2808</v>
      </c>
      <c r="B183" s="239" t="s">
        <v>1118</v>
      </c>
      <c r="C183" s="236"/>
      <c r="D183" s="62" t="s">
        <v>42</v>
      </c>
      <c r="E183" s="62">
        <v>2018</v>
      </c>
      <c r="F183" s="72">
        <v>157.6</v>
      </c>
      <c r="G183" s="72" t="s">
        <v>1105</v>
      </c>
      <c r="H183" s="71" t="s">
        <v>775</v>
      </c>
      <c r="I183" s="72" t="s">
        <v>1105</v>
      </c>
      <c r="J183" s="71" t="s">
        <v>775</v>
      </c>
      <c r="K183" s="71" t="s">
        <v>775</v>
      </c>
      <c r="L183" s="71" t="s">
        <v>775</v>
      </c>
      <c r="M183" s="71" t="s">
        <v>775</v>
      </c>
      <c r="N183" s="68" t="s">
        <v>2804</v>
      </c>
    </row>
    <row r="184" spans="1:14" s="9" customFormat="1" ht="63.75" customHeight="1" x14ac:dyDescent="0.25">
      <c r="A184" s="53" t="s">
        <v>2809</v>
      </c>
      <c r="B184" s="99" t="s">
        <v>2810</v>
      </c>
      <c r="C184" s="238" t="s">
        <v>1072</v>
      </c>
      <c r="D184" s="62" t="s">
        <v>344</v>
      </c>
      <c r="E184" s="62">
        <v>2018</v>
      </c>
      <c r="F184" s="72">
        <v>161.5</v>
      </c>
      <c r="G184" s="72" t="s">
        <v>1111</v>
      </c>
      <c r="H184" s="71" t="s">
        <v>775</v>
      </c>
      <c r="I184" s="72" t="s">
        <v>1111</v>
      </c>
      <c r="J184" s="71" t="s">
        <v>775</v>
      </c>
      <c r="K184" s="71" t="s">
        <v>775</v>
      </c>
      <c r="L184" s="71" t="s">
        <v>775</v>
      </c>
      <c r="M184" s="71" t="s">
        <v>775</v>
      </c>
      <c r="N184" s="244" t="s">
        <v>1237</v>
      </c>
    </row>
    <row r="185" spans="1:14" s="9" customFormat="1" ht="55.5" customHeight="1" x14ac:dyDescent="0.25">
      <c r="A185" s="53" t="s">
        <v>2811</v>
      </c>
      <c r="B185" s="239" t="s">
        <v>1057</v>
      </c>
      <c r="C185" s="354" t="s">
        <v>1027</v>
      </c>
      <c r="D185" s="62" t="s">
        <v>344</v>
      </c>
      <c r="E185" s="62">
        <v>2018</v>
      </c>
      <c r="F185" s="72">
        <v>1083.5</v>
      </c>
      <c r="G185" s="72" t="s">
        <v>1112</v>
      </c>
      <c r="H185" s="71" t="s">
        <v>775</v>
      </c>
      <c r="I185" s="72" t="s">
        <v>1112</v>
      </c>
      <c r="J185" s="71" t="s">
        <v>775</v>
      </c>
      <c r="K185" s="71" t="s">
        <v>775</v>
      </c>
      <c r="L185" s="71" t="s">
        <v>775</v>
      </c>
      <c r="M185" s="71" t="s">
        <v>775</v>
      </c>
      <c r="N185" s="68" t="s">
        <v>2459</v>
      </c>
    </row>
    <row r="186" spans="1:14" ht="44.25" customHeight="1" x14ac:dyDescent="0.25">
      <c r="A186" s="53" t="s">
        <v>2812</v>
      </c>
      <c r="B186" s="244" t="s">
        <v>1119</v>
      </c>
      <c r="C186" s="355"/>
      <c r="D186" s="62" t="s">
        <v>344</v>
      </c>
      <c r="E186" s="62">
        <v>2018</v>
      </c>
      <c r="F186" s="72">
        <v>1000</v>
      </c>
      <c r="G186" s="72" t="s">
        <v>1106</v>
      </c>
      <c r="H186" s="71" t="s">
        <v>775</v>
      </c>
      <c r="I186" s="71" t="s">
        <v>775</v>
      </c>
      <c r="J186" s="72" t="s">
        <v>1106</v>
      </c>
      <c r="K186" s="71" t="s">
        <v>775</v>
      </c>
      <c r="L186" s="71" t="s">
        <v>775</v>
      </c>
      <c r="M186" s="71" t="s">
        <v>775</v>
      </c>
      <c r="N186" s="244" t="s">
        <v>2813</v>
      </c>
    </row>
    <row r="187" spans="1:14" ht="75" customHeight="1" x14ac:dyDescent="0.25">
      <c r="A187" s="53" t="s">
        <v>2814</v>
      </c>
      <c r="B187" s="239" t="s">
        <v>1059</v>
      </c>
      <c r="C187" s="272" t="s">
        <v>1027</v>
      </c>
      <c r="D187" s="62" t="s">
        <v>344</v>
      </c>
      <c r="E187" s="62">
        <v>2018</v>
      </c>
      <c r="F187" s="89">
        <v>800</v>
      </c>
      <c r="G187" s="89" t="s">
        <v>1113</v>
      </c>
      <c r="H187" s="71" t="s">
        <v>775</v>
      </c>
      <c r="I187" s="89" t="s">
        <v>1113</v>
      </c>
      <c r="J187" s="71" t="s">
        <v>775</v>
      </c>
      <c r="K187" s="71" t="s">
        <v>775</v>
      </c>
      <c r="L187" s="71" t="s">
        <v>775</v>
      </c>
      <c r="M187" s="71" t="s">
        <v>775</v>
      </c>
      <c r="N187" s="244" t="s">
        <v>2813</v>
      </c>
    </row>
    <row r="188" spans="1:14" ht="14.25" customHeight="1" x14ac:dyDescent="0.25">
      <c r="A188" s="409" t="s">
        <v>1271</v>
      </c>
      <c r="B188" s="410"/>
      <c r="C188" s="410"/>
      <c r="D188" s="410"/>
      <c r="E188" s="410"/>
      <c r="F188" s="410"/>
      <c r="G188" s="410"/>
      <c r="H188" s="410"/>
      <c r="I188" s="410"/>
      <c r="J188" s="410"/>
      <c r="K188" s="410"/>
      <c r="L188" s="410"/>
      <c r="M188" s="410"/>
      <c r="N188" s="411"/>
    </row>
    <row r="189" spans="1:14" ht="97.5" customHeight="1" x14ac:dyDescent="0.25">
      <c r="A189" s="53" t="s">
        <v>2815</v>
      </c>
      <c r="B189" s="233" t="s">
        <v>1941</v>
      </c>
      <c r="C189" s="320" t="s">
        <v>120</v>
      </c>
      <c r="D189" s="242" t="s">
        <v>774</v>
      </c>
      <c r="E189" s="53">
        <v>2019</v>
      </c>
      <c r="F189" s="121">
        <f t="shared" ref="F189:F193" si="1">G189</f>
        <v>117261</v>
      </c>
      <c r="G189" s="122">
        <v>117261</v>
      </c>
      <c r="H189" s="122">
        <v>117261</v>
      </c>
      <c r="I189" s="242" t="s">
        <v>775</v>
      </c>
      <c r="J189" s="242" t="s">
        <v>775</v>
      </c>
      <c r="K189" s="242" t="s">
        <v>775</v>
      </c>
      <c r="L189" s="242" t="s">
        <v>775</v>
      </c>
      <c r="M189" s="242" t="s">
        <v>775</v>
      </c>
      <c r="N189" s="238" t="s">
        <v>2816</v>
      </c>
    </row>
    <row r="190" spans="1:14" ht="116.25" customHeight="1" x14ac:dyDescent="0.25">
      <c r="A190" s="53" t="s">
        <v>2817</v>
      </c>
      <c r="B190" s="239" t="s">
        <v>1942</v>
      </c>
      <c r="C190" s="321"/>
      <c r="D190" s="242" t="s">
        <v>774</v>
      </c>
      <c r="E190" s="53">
        <v>2019</v>
      </c>
      <c r="F190" s="121">
        <f>G190</f>
        <v>365000</v>
      </c>
      <c r="G190" s="105">
        <v>365000</v>
      </c>
      <c r="H190" s="105">
        <v>365000</v>
      </c>
      <c r="I190" s="242" t="s">
        <v>775</v>
      </c>
      <c r="J190" s="242" t="s">
        <v>775</v>
      </c>
      <c r="K190" s="242" t="s">
        <v>775</v>
      </c>
      <c r="L190" s="242" t="s">
        <v>775</v>
      </c>
      <c r="M190" s="242" t="s">
        <v>775</v>
      </c>
      <c r="N190" s="238" t="s">
        <v>2818</v>
      </c>
    </row>
    <row r="191" spans="1:14" ht="86.25" customHeight="1" x14ac:dyDescent="0.25">
      <c r="A191" s="53" t="s">
        <v>2819</v>
      </c>
      <c r="B191" s="238" t="s">
        <v>1939</v>
      </c>
      <c r="C191" s="233" t="s">
        <v>1912</v>
      </c>
      <c r="D191" s="242" t="s">
        <v>60</v>
      </c>
      <c r="E191" s="53">
        <v>2019</v>
      </c>
      <c r="F191" s="121">
        <f>G191</f>
        <v>4500</v>
      </c>
      <c r="G191" s="71">
        <f>H191+I191</f>
        <v>4500</v>
      </c>
      <c r="H191" s="121">
        <v>4050</v>
      </c>
      <c r="I191" s="121">
        <v>450</v>
      </c>
      <c r="J191" s="242" t="s">
        <v>775</v>
      </c>
      <c r="K191" s="242" t="s">
        <v>775</v>
      </c>
      <c r="L191" s="242" t="s">
        <v>775</v>
      </c>
      <c r="M191" s="242" t="s">
        <v>775</v>
      </c>
      <c r="N191" s="238" t="s">
        <v>1940</v>
      </c>
    </row>
    <row r="192" spans="1:14" ht="87" customHeight="1" x14ac:dyDescent="0.25">
      <c r="A192" s="53" t="s">
        <v>2820</v>
      </c>
      <c r="B192" s="238" t="s">
        <v>2821</v>
      </c>
      <c r="C192" s="50" t="s">
        <v>296</v>
      </c>
      <c r="D192" s="242" t="s">
        <v>1278</v>
      </c>
      <c r="E192" s="53">
        <v>2019</v>
      </c>
      <c r="F192" s="121">
        <f t="shared" si="1"/>
        <v>1500</v>
      </c>
      <c r="G192" s="71">
        <f>H192+J192</f>
        <v>1500</v>
      </c>
      <c r="H192" s="71">
        <v>750</v>
      </c>
      <c r="I192" s="242" t="s">
        <v>775</v>
      </c>
      <c r="J192" s="71">
        <v>750</v>
      </c>
      <c r="K192" s="242" t="s">
        <v>775</v>
      </c>
      <c r="L192" s="242" t="s">
        <v>775</v>
      </c>
      <c r="M192" s="242" t="s">
        <v>775</v>
      </c>
      <c r="N192" s="238" t="s">
        <v>1943</v>
      </c>
    </row>
    <row r="193" spans="1:14" ht="86.25" customHeight="1" x14ac:dyDescent="0.25">
      <c r="A193" s="53" t="s">
        <v>2822</v>
      </c>
      <c r="B193" s="238" t="s">
        <v>2823</v>
      </c>
      <c r="C193" s="282" t="s">
        <v>296</v>
      </c>
      <c r="D193" s="242" t="s">
        <v>1278</v>
      </c>
      <c r="E193" s="53">
        <v>2019</v>
      </c>
      <c r="F193" s="121">
        <f t="shared" si="1"/>
        <v>1500</v>
      </c>
      <c r="G193" s="71">
        <f>H193+I193+J193</f>
        <v>1500</v>
      </c>
      <c r="H193" s="71">
        <v>300</v>
      </c>
      <c r="I193" s="121">
        <v>450</v>
      </c>
      <c r="J193" s="71">
        <v>750</v>
      </c>
      <c r="K193" s="242" t="s">
        <v>775</v>
      </c>
      <c r="L193" s="242" t="s">
        <v>775</v>
      </c>
      <c r="M193" s="242" t="s">
        <v>775</v>
      </c>
      <c r="N193" s="238" t="s">
        <v>1944</v>
      </c>
    </row>
    <row r="194" spans="1:14" ht="54" customHeight="1" x14ac:dyDescent="0.25">
      <c r="A194" s="53" t="s">
        <v>2824</v>
      </c>
      <c r="B194" s="238" t="s">
        <v>2825</v>
      </c>
      <c r="C194" s="233" t="s">
        <v>1922</v>
      </c>
      <c r="D194" s="242" t="s">
        <v>344</v>
      </c>
      <c r="E194" s="53">
        <v>2019</v>
      </c>
      <c r="F194" s="121">
        <v>23865.225999999999</v>
      </c>
      <c r="G194" s="121">
        <v>1690.4469999999999</v>
      </c>
      <c r="H194" s="242" t="s">
        <v>775</v>
      </c>
      <c r="I194" s="242" t="s">
        <v>775</v>
      </c>
      <c r="J194" s="121">
        <v>1690.4469999999999</v>
      </c>
      <c r="K194" s="242" t="s">
        <v>775</v>
      </c>
      <c r="L194" s="242" t="s">
        <v>775</v>
      </c>
      <c r="M194" s="242" t="s">
        <v>775</v>
      </c>
      <c r="N194" s="238" t="s">
        <v>1945</v>
      </c>
    </row>
    <row r="195" spans="1:14" x14ac:dyDescent="0.25">
      <c r="A195" s="412" t="s">
        <v>883</v>
      </c>
      <c r="B195" s="413"/>
      <c r="C195" s="413"/>
      <c r="D195" s="413"/>
      <c r="E195" s="413"/>
      <c r="F195" s="413"/>
      <c r="G195" s="413"/>
      <c r="H195" s="413"/>
      <c r="I195" s="413"/>
      <c r="J195" s="413"/>
      <c r="K195" s="413"/>
      <c r="L195" s="413"/>
      <c r="M195" s="413"/>
      <c r="N195" s="414"/>
    </row>
    <row r="196" spans="1:14" ht="136.5" customHeight="1" x14ac:dyDescent="0.25">
      <c r="A196" s="53" t="s">
        <v>2826</v>
      </c>
      <c r="B196" s="244" t="s">
        <v>2827</v>
      </c>
      <c r="C196" s="244" t="s">
        <v>864</v>
      </c>
      <c r="D196" s="62" t="s">
        <v>865</v>
      </c>
      <c r="E196" s="62">
        <v>2019</v>
      </c>
      <c r="F196" s="102">
        <v>600</v>
      </c>
      <c r="G196" s="102">
        <v>600</v>
      </c>
      <c r="H196" s="242" t="s">
        <v>775</v>
      </c>
      <c r="I196" s="72">
        <v>600</v>
      </c>
      <c r="J196" s="242" t="s">
        <v>775</v>
      </c>
      <c r="K196" s="242" t="s">
        <v>775</v>
      </c>
      <c r="L196" s="242" t="s">
        <v>775</v>
      </c>
      <c r="M196" s="242" t="s">
        <v>775</v>
      </c>
      <c r="N196" s="244" t="s">
        <v>887</v>
      </c>
    </row>
    <row r="197" spans="1:14" ht="74.25" customHeight="1" x14ac:dyDescent="0.25">
      <c r="A197" s="53" t="s">
        <v>2828</v>
      </c>
      <c r="B197" s="249" t="s">
        <v>2829</v>
      </c>
      <c r="C197" s="249" t="s">
        <v>893</v>
      </c>
      <c r="D197" s="8" t="s">
        <v>51</v>
      </c>
      <c r="E197" s="8">
        <v>2019</v>
      </c>
      <c r="F197" s="93">
        <v>615</v>
      </c>
      <c r="G197" s="93">
        <v>615</v>
      </c>
      <c r="H197" s="242" t="s">
        <v>775</v>
      </c>
      <c r="I197" s="93">
        <v>20</v>
      </c>
      <c r="J197" s="93">
        <v>595</v>
      </c>
      <c r="K197" s="242" t="s">
        <v>775</v>
      </c>
      <c r="L197" s="242" t="s">
        <v>775</v>
      </c>
      <c r="M197" s="242" t="s">
        <v>775</v>
      </c>
      <c r="N197" s="244" t="s">
        <v>894</v>
      </c>
    </row>
    <row r="198" spans="1:14" ht="53.25" customHeight="1" x14ac:dyDescent="0.25">
      <c r="A198" s="53" t="s">
        <v>2830</v>
      </c>
      <c r="B198" s="244" t="s">
        <v>2831</v>
      </c>
      <c r="C198" s="244" t="s">
        <v>877</v>
      </c>
      <c r="D198" s="62" t="s">
        <v>42</v>
      </c>
      <c r="E198" s="62">
        <v>2019</v>
      </c>
      <c r="F198" s="72">
        <v>188.2</v>
      </c>
      <c r="G198" s="72">
        <v>188.2</v>
      </c>
      <c r="H198" s="242" t="s">
        <v>775</v>
      </c>
      <c r="I198" s="72">
        <v>188.2</v>
      </c>
      <c r="J198" s="242" t="s">
        <v>775</v>
      </c>
      <c r="K198" s="242" t="s">
        <v>775</v>
      </c>
      <c r="L198" s="242" t="s">
        <v>775</v>
      </c>
      <c r="M198" s="242" t="s">
        <v>775</v>
      </c>
      <c r="N198" s="68" t="s">
        <v>884</v>
      </c>
    </row>
  </sheetData>
  <mergeCells count="69">
    <mergeCell ref="C19:C20"/>
    <mergeCell ref="A24:N24"/>
    <mergeCell ref="C26:C27"/>
    <mergeCell ref="A1:N1"/>
    <mergeCell ref="A2:N3"/>
    <mergeCell ref="A4:A6"/>
    <mergeCell ref="B4:B6"/>
    <mergeCell ref="C4:C6"/>
    <mergeCell ref="D4:D6"/>
    <mergeCell ref="E4:E6"/>
    <mergeCell ref="F4:F6"/>
    <mergeCell ref="G4:M4"/>
    <mergeCell ref="N4:N6"/>
    <mergeCell ref="C12:C14"/>
    <mergeCell ref="G5:G6"/>
    <mergeCell ref="H5:H6"/>
    <mergeCell ref="I5:I6"/>
    <mergeCell ref="J5:J6"/>
    <mergeCell ref="M5:M6"/>
    <mergeCell ref="A7:N7"/>
    <mergeCell ref="C8:C9"/>
    <mergeCell ref="D8:D9"/>
    <mergeCell ref="A11:N11"/>
    <mergeCell ref="K5:K6"/>
    <mergeCell ref="L5:L6"/>
    <mergeCell ref="A29:N29"/>
    <mergeCell ref="C32:C34"/>
    <mergeCell ref="A86:N86"/>
    <mergeCell ref="C40:C41"/>
    <mergeCell ref="C42:C43"/>
    <mergeCell ref="A46:N46"/>
    <mergeCell ref="A52:N52"/>
    <mergeCell ref="A58:N58"/>
    <mergeCell ref="A64:N64"/>
    <mergeCell ref="A69:N69"/>
    <mergeCell ref="A72:N72"/>
    <mergeCell ref="C74:C75"/>
    <mergeCell ref="C78:C79"/>
    <mergeCell ref="A80:N80"/>
    <mergeCell ref="C37:C39"/>
    <mergeCell ref="A131:N131"/>
    <mergeCell ref="C87:C89"/>
    <mergeCell ref="C90:C92"/>
    <mergeCell ref="A95:N95"/>
    <mergeCell ref="A101:N101"/>
    <mergeCell ref="A107:N107"/>
    <mergeCell ref="C109:C110"/>
    <mergeCell ref="C113:C114"/>
    <mergeCell ref="C115:C116"/>
    <mergeCell ref="C118:C119"/>
    <mergeCell ref="A120:N120"/>
    <mergeCell ref="A123:N123"/>
    <mergeCell ref="C171:C172"/>
    <mergeCell ref="C132:C133"/>
    <mergeCell ref="C134:C135"/>
    <mergeCell ref="C136:C138"/>
    <mergeCell ref="A142:N142"/>
    <mergeCell ref="A147:N147"/>
    <mergeCell ref="C148:C149"/>
    <mergeCell ref="A153:N153"/>
    <mergeCell ref="C154:C155"/>
    <mergeCell ref="A159:N159"/>
    <mergeCell ref="C160:C163"/>
    <mergeCell ref="A168:N168"/>
    <mergeCell ref="C176:C178"/>
    <mergeCell ref="C185:C186"/>
    <mergeCell ref="A188:N188"/>
    <mergeCell ref="C189:C190"/>
    <mergeCell ref="A195:N195"/>
  </mergeCells>
  <pageMargins left="0.59055118110236227" right="0" top="0.39370078740157483" bottom="0"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ФОРМА 1 (таб. 1)</vt:lpstr>
      <vt:lpstr>ФОРМА 1 (таб. 2)</vt:lpstr>
      <vt:lpstr>Форма 1 (таб. 3)</vt:lpstr>
      <vt:lpstr>ФОРМА 2</vt:lpstr>
      <vt:lpstr>ФОРМА 3</vt:lpstr>
      <vt:lpstr>'ФОРМА 1 (таб. 1)'!Заголовки_для_печати</vt:lpstr>
      <vt:lpstr>'ФОРМА 1 (таб. 2)'!Заголовки_для_печати</vt:lpstr>
      <vt:lpstr>'Форма 1 (таб. 3)'!Заголовки_для_печати</vt:lpstr>
      <vt:lpstr>'ФОРМА 2'!Заголовки_для_печати</vt:lpstr>
      <vt:lpstr>'ФОРМА 3'!Заголовки_для_печати</vt:lpstr>
      <vt:lpstr>'ФОРМА 1 (таб. 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2019-01-31T13:10:59Z</dcterms:modified>
</cp:coreProperties>
</file>